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6" firstSheet="4" activeTab="12"/>
  </bookViews>
  <sheets>
    <sheet name="H 2007" sheetId="1" r:id="rId1"/>
    <sheet name="D 2007" sheetId="2" r:id="rId2"/>
    <sheet name="H 0506" sheetId="3" r:id="rId3"/>
    <sheet name="D 0506" sheetId="4" r:id="rId4"/>
    <sheet name="H 0304" sheetId="5" r:id="rId5"/>
    <sheet name="D 0304" sheetId="6" r:id="rId6"/>
    <sheet name="H 0102" sheetId="7" r:id="rId7"/>
    <sheet name="D 0102" sheetId="8" r:id="rId8"/>
    <sheet name="H 9900" sheetId="9" r:id="rId9"/>
    <sheet name="D 9900" sheetId="10" r:id="rId10"/>
    <sheet name="H 9798" sheetId="11" r:id="rId11"/>
    <sheet name="D 9798" sheetId="12" r:id="rId12"/>
    <sheet name="Účast" sheetId="13" r:id="rId13"/>
    <sheet name="Oddíly" sheetId="14" r:id="rId14"/>
  </sheets>
  <definedNames/>
  <calcPr fullCalcOnLoad="1"/>
</workbook>
</file>

<file path=xl/sharedStrings.xml><?xml version="1.0" encoding="utf-8"?>
<sst xmlns="http://schemas.openxmlformats.org/spreadsheetml/2006/main" count="2523" uniqueCount="686">
  <si>
    <t>Nejmladší kluci: 2007 a mladší</t>
  </si>
  <si>
    <t>Místo</t>
  </si>
  <si>
    <t>Příjmení</t>
  </si>
  <si>
    <t>Jméno</t>
  </si>
  <si>
    <t>Oddíl</t>
  </si>
  <si>
    <t>ročník narození</t>
  </si>
  <si>
    <t>Horažďovice</t>
  </si>
  <si>
    <t>Tachov</t>
  </si>
  <si>
    <t>Plzeň – zámeček</t>
  </si>
  <si>
    <t>Plzeň-Běh osvobození</t>
  </si>
  <si>
    <t>Stříbro</t>
  </si>
  <si>
    <t>Plzeň – Kardioběh</t>
  </si>
  <si>
    <t>Babylon</t>
  </si>
  <si>
    <t>Klatovy</t>
  </si>
  <si>
    <t>Bělá n.R.</t>
  </si>
  <si>
    <t>Celkem</t>
  </si>
  <si>
    <t xml:space="preserve"> </t>
  </si>
  <si>
    <t>1.</t>
  </si>
  <si>
    <t>Nový</t>
  </si>
  <si>
    <t>Tomáš</t>
  </si>
  <si>
    <t>TJ Sokol Plzeň-Petřín</t>
  </si>
  <si>
    <t>2.</t>
  </si>
  <si>
    <t>Černý</t>
  </si>
  <si>
    <t>Jiří</t>
  </si>
  <si>
    <t>3.</t>
  </si>
  <si>
    <t>Tykvart</t>
  </si>
  <si>
    <t>ŠAK při ZŠ Přeštice</t>
  </si>
  <si>
    <t>4.</t>
  </si>
  <si>
    <t>Kraus</t>
  </si>
  <si>
    <t>5.</t>
  </si>
  <si>
    <t>Ježek</t>
  </si>
  <si>
    <t>Adam</t>
  </si>
  <si>
    <t>TJ Klášterec nad Ohří</t>
  </si>
  <si>
    <t>6.</t>
  </si>
  <si>
    <t>Baxa</t>
  </si>
  <si>
    <t>Jáchym</t>
  </si>
  <si>
    <t>7.</t>
  </si>
  <si>
    <t>Záhořík</t>
  </si>
  <si>
    <t>Jakub</t>
  </si>
  <si>
    <t>8.</t>
  </si>
  <si>
    <t>Rys</t>
  </si>
  <si>
    <t>Vojtěch</t>
  </si>
  <si>
    <t>9.</t>
  </si>
  <si>
    <t>Královec</t>
  </si>
  <si>
    <t>Václav</t>
  </si>
  <si>
    <t>PH Litice</t>
  </si>
  <si>
    <t>10.</t>
  </si>
  <si>
    <t>Čeček</t>
  </si>
  <si>
    <t>Daniel</t>
  </si>
  <si>
    <t>TJ Baník Stříbro</t>
  </si>
  <si>
    <t>11.</t>
  </si>
  <si>
    <t>Vopelka</t>
  </si>
  <si>
    <t>David</t>
  </si>
  <si>
    <t>Radčice</t>
  </si>
  <si>
    <t>12.</t>
  </si>
  <si>
    <t>Varga</t>
  </si>
  <si>
    <t>13.</t>
  </si>
  <si>
    <t>Kocek</t>
  </si>
  <si>
    <t>Petr</t>
  </si>
  <si>
    <t>HC Klatovy</t>
  </si>
  <si>
    <t>14.</t>
  </si>
  <si>
    <t>Balín</t>
  </si>
  <si>
    <t>Michal</t>
  </si>
  <si>
    <t>15.</t>
  </si>
  <si>
    <t>Kořenek</t>
  </si>
  <si>
    <t>Vít</t>
  </si>
  <si>
    <t>Sokol Doubravka</t>
  </si>
  <si>
    <t>16.</t>
  </si>
  <si>
    <t>Nesnídal</t>
  </si>
  <si>
    <t>Jan</t>
  </si>
  <si>
    <t>17.</t>
  </si>
  <si>
    <t>Švajner</t>
  </si>
  <si>
    <t>Radim</t>
  </si>
  <si>
    <t>Mílaři Domažlice</t>
  </si>
  <si>
    <t>18.</t>
  </si>
  <si>
    <t>Šístek</t>
  </si>
  <si>
    <t>Martin</t>
  </si>
  <si>
    <t>19.</t>
  </si>
  <si>
    <t>Česánek</t>
  </si>
  <si>
    <t>Kryštof</t>
  </si>
  <si>
    <t>Vacov</t>
  </si>
  <si>
    <t>20.</t>
  </si>
  <si>
    <t>Stach</t>
  </si>
  <si>
    <t>Kristián</t>
  </si>
  <si>
    <t>21.</t>
  </si>
  <si>
    <t>Kostolán</t>
  </si>
  <si>
    <t>Řevnice</t>
  </si>
  <si>
    <t>22.</t>
  </si>
  <si>
    <t>Denk</t>
  </si>
  <si>
    <t>23.</t>
  </si>
  <si>
    <t>Svoboda</t>
  </si>
  <si>
    <t>24.</t>
  </si>
  <si>
    <t>Votík</t>
  </si>
  <si>
    <t>Atletika Klatovy</t>
  </si>
  <si>
    <t>25.</t>
  </si>
  <si>
    <t>Šnajdr</t>
  </si>
  <si>
    <t>Luděk</t>
  </si>
  <si>
    <t>26.</t>
  </si>
  <si>
    <t>Novák</t>
  </si>
  <si>
    <t>Domažlice</t>
  </si>
  <si>
    <t>27.</t>
  </si>
  <si>
    <t>Kyrál</t>
  </si>
  <si>
    <t>Šimon</t>
  </si>
  <si>
    <t>TJ Sušice</t>
  </si>
  <si>
    <t>28.</t>
  </si>
  <si>
    <t>Martinec</t>
  </si>
  <si>
    <t>29.</t>
  </si>
  <si>
    <t>Kuneš</t>
  </si>
  <si>
    <t>ZŠ Bělá nad Radbuzou</t>
  </si>
  <si>
    <t>30.</t>
  </si>
  <si>
    <t>Prokop</t>
  </si>
  <si>
    <t>Matyáš</t>
  </si>
  <si>
    <t>Triatlet Karlovy Vary</t>
  </si>
  <si>
    <t>31.</t>
  </si>
  <si>
    <t>Bíba</t>
  </si>
  <si>
    <t>Mikuláš</t>
  </si>
  <si>
    <t>32.</t>
  </si>
  <si>
    <t>Dominik</t>
  </si>
  <si>
    <t>33.</t>
  </si>
  <si>
    <t>34.</t>
  </si>
  <si>
    <t>Dubový</t>
  </si>
  <si>
    <t>35.</t>
  </si>
  <si>
    <t>Šlof</t>
  </si>
  <si>
    <t>Josef</t>
  </si>
  <si>
    <t>36.</t>
  </si>
  <si>
    <t>Pivoňka</t>
  </si>
  <si>
    <t>Daniel Miroslav</t>
  </si>
  <si>
    <t>37.</t>
  </si>
  <si>
    <t>Hojda</t>
  </si>
  <si>
    <t>38.</t>
  </si>
  <si>
    <t>Budka</t>
  </si>
  <si>
    <t>39.</t>
  </si>
  <si>
    <t>Potůček</t>
  </si>
  <si>
    <t>SC Plzeň</t>
  </si>
  <si>
    <t>40.</t>
  </si>
  <si>
    <t>Holík</t>
  </si>
  <si>
    <t>Aleš</t>
  </si>
  <si>
    <t>41.</t>
  </si>
  <si>
    <t xml:space="preserve">Kropáček </t>
  </si>
  <si>
    <t>Štěpán</t>
  </si>
  <si>
    <t>42.</t>
  </si>
  <si>
    <t>Šplíchal</t>
  </si>
  <si>
    <t>Plzeň</t>
  </si>
  <si>
    <t>43.</t>
  </si>
  <si>
    <t xml:space="preserve">Roubíček </t>
  </si>
  <si>
    <t>Lukáš</t>
  </si>
  <si>
    <t>Hodnocení oddílů</t>
  </si>
  <si>
    <t>TJ Sokol Plzeň – Petřín</t>
  </si>
  <si>
    <t>AK Škoda Plzeň</t>
  </si>
  <si>
    <t>AC Domažlice</t>
  </si>
  <si>
    <t>PSK Olymp Praha</t>
  </si>
  <si>
    <t>AC Falcon Rokycany</t>
  </si>
  <si>
    <t>TJ Sokol ČB</t>
  </si>
  <si>
    <t>AKM Viktoria Plzeň</t>
  </si>
  <si>
    <t>Sport Club Plzeň</t>
  </si>
  <si>
    <t>Ski Klub Šumava</t>
  </si>
  <si>
    <t>SK Sporting Příbram</t>
  </si>
  <si>
    <t>LK Škoda Plzeň</t>
  </si>
  <si>
    <t>Sokol Pec</t>
  </si>
  <si>
    <t>BK Elán Zruč</t>
  </si>
  <si>
    <t>SK Zdice</t>
  </si>
  <si>
    <t>SK Čtyři Dvory ČB</t>
  </si>
  <si>
    <t>TJ Vodní stavby Tábor</t>
  </si>
  <si>
    <t>SKP Union Cheb</t>
  </si>
  <si>
    <t>AK Sokolov</t>
  </si>
  <si>
    <t>KOS Plzeň</t>
  </si>
  <si>
    <t>TJ Tatran železná Ruda</t>
  </si>
  <si>
    <t>DDM Stod</t>
  </si>
  <si>
    <t>Atletika Katovice</t>
  </si>
  <si>
    <t>ZŠ Bělá n. Radbuzou</t>
  </si>
  <si>
    <t>DDM Tachov</t>
  </si>
  <si>
    <t>Sokol Kout na Šumavě</t>
  </si>
  <si>
    <t>TJ ČZ Strakonice</t>
  </si>
  <si>
    <t>TJ Sokol Sepekov</t>
  </si>
  <si>
    <t>ŠSK ZŠ Borotín</t>
  </si>
  <si>
    <t>SK Špičák</t>
  </si>
  <si>
    <t>Lokomotiva Plzeň</t>
  </si>
  <si>
    <t>ZŠ Tachov P. Jilemnického</t>
  </si>
  <si>
    <t>ZŠ Mrákov</t>
  </si>
  <si>
    <t>BK Litice</t>
  </si>
  <si>
    <t>TJ Plzeň-Újezd</t>
  </si>
  <si>
    <t>Atletika Písek</t>
  </si>
  <si>
    <t>Spartak Klenčí</t>
  </si>
  <si>
    <t>DDÚ SVP Plzeň</t>
  </si>
  <si>
    <t>ZŠ Tachov Zárečná</t>
  </si>
  <si>
    <t>ZŠ Stráž</t>
  </si>
  <si>
    <t>Nejmladší dívky: 2007 a mladší</t>
  </si>
  <si>
    <t>Andrlová</t>
  </si>
  <si>
    <t>Markéta</t>
  </si>
  <si>
    <t>Matúšková</t>
  </si>
  <si>
    <t>Aneta</t>
  </si>
  <si>
    <t>Čechurová</t>
  </si>
  <si>
    <t>Eliška</t>
  </si>
  <si>
    <t>Linhartová</t>
  </si>
  <si>
    <t>Barbora</t>
  </si>
  <si>
    <t>Würknerová</t>
  </si>
  <si>
    <t>Adriana</t>
  </si>
  <si>
    <t>Úlice</t>
  </si>
  <si>
    <t>Machová</t>
  </si>
  <si>
    <t>Marie</t>
  </si>
  <si>
    <t>Skiraple Šumava</t>
  </si>
  <si>
    <t>Šmídová</t>
  </si>
  <si>
    <t>Simona</t>
  </si>
  <si>
    <t>Dobřany</t>
  </si>
  <si>
    <t>Provalilová</t>
  </si>
  <si>
    <t>Adina</t>
  </si>
  <si>
    <t>Štruncová</t>
  </si>
  <si>
    <t>Justýna</t>
  </si>
  <si>
    <t>Štochlová</t>
  </si>
  <si>
    <t>Kateřina</t>
  </si>
  <si>
    <t>Mirošov</t>
  </si>
  <si>
    <t>Lodrová</t>
  </si>
  <si>
    <t>Třemošná</t>
  </si>
  <si>
    <t>Zunová</t>
  </si>
  <si>
    <t>Veronika</t>
  </si>
  <si>
    <t>Hozmanová</t>
  </si>
  <si>
    <t>Kristýna</t>
  </si>
  <si>
    <t>Míková</t>
  </si>
  <si>
    <t>Hýskov</t>
  </si>
  <si>
    <t>Šnajdrová</t>
  </si>
  <si>
    <t>Kamila</t>
  </si>
  <si>
    <t>Bednárová</t>
  </si>
  <si>
    <t>Zuzana</t>
  </si>
  <si>
    <t>Faschingbauerová</t>
  </si>
  <si>
    <t>Ema</t>
  </si>
  <si>
    <t>Rendlová</t>
  </si>
  <si>
    <t>Nováková</t>
  </si>
  <si>
    <t>TJ Sokol Plzeň Hradiště</t>
  </si>
  <si>
    <t>Čermáková</t>
  </si>
  <si>
    <t>Lucie</t>
  </si>
  <si>
    <t>Švarcová</t>
  </si>
  <si>
    <t>Záhořová</t>
  </si>
  <si>
    <t>Šantorová</t>
  </si>
  <si>
    <t>Daniela</t>
  </si>
  <si>
    <t>Hálová</t>
  </si>
  <si>
    <t>Dominika</t>
  </si>
  <si>
    <t>MŠ Stráž</t>
  </si>
  <si>
    <t>Janoušková</t>
  </si>
  <si>
    <t>Šárka</t>
  </si>
  <si>
    <t>Skupeč</t>
  </si>
  <si>
    <t>Gröslová</t>
  </si>
  <si>
    <t>Union Plzeň</t>
  </si>
  <si>
    <t>Juřinová</t>
  </si>
  <si>
    <t>Nikola</t>
  </si>
  <si>
    <t>Prokýšková</t>
  </si>
  <si>
    <t>Anna</t>
  </si>
  <si>
    <t>Plzeň – Litice</t>
  </si>
  <si>
    <t>Tenglerová</t>
  </si>
  <si>
    <t>Šístková</t>
  </si>
  <si>
    <t>Denková</t>
  </si>
  <si>
    <t>Viktoria</t>
  </si>
  <si>
    <t>Gunea</t>
  </si>
  <si>
    <t>Alexandra</t>
  </si>
  <si>
    <t>Hlavatá</t>
  </si>
  <si>
    <t>Jolana</t>
  </si>
  <si>
    <t xml:space="preserve">Schrage </t>
  </si>
  <si>
    <t>Nguyenová</t>
  </si>
  <si>
    <t>Hettlerová</t>
  </si>
  <si>
    <t>Sofie</t>
  </si>
  <si>
    <t>Plzeň Skvrňany</t>
  </si>
  <si>
    <t>Šmákalová</t>
  </si>
  <si>
    <t>Vávrová</t>
  </si>
  <si>
    <t>Čápová</t>
  </si>
  <si>
    <t>Jindřiška</t>
  </si>
  <si>
    <t>Chlebanová</t>
  </si>
  <si>
    <t>Anežka</t>
  </si>
  <si>
    <t>Chalupová</t>
  </si>
  <si>
    <t>Martina</t>
  </si>
  <si>
    <t>Pychinská</t>
  </si>
  <si>
    <t>Žákava</t>
  </si>
  <si>
    <t>44.</t>
  </si>
  <si>
    <t>Kadlecová</t>
  </si>
  <si>
    <t>Žofie</t>
  </si>
  <si>
    <t>USK Outdoor Plzeň</t>
  </si>
  <si>
    <t>Mladší přípravka kluci: 2005/ 2006</t>
  </si>
  <si>
    <t>Pergler</t>
  </si>
  <si>
    <t>Macán</t>
  </si>
  <si>
    <t>Vacek</t>
  </si>
  <si>
    <t>Pavel</t>
  </si>
  <si>
    <t>Havíř</t>
  </si>
  <si>
    <t>Ondřej</t>
  </si>
  <si>
    <t>Skala</t>
  </si>
  <si>
    <t>Němec</t>
  </si>
  <si>
    <t>Naxera</t>
  </si>
  <si>
    <t>Matěj</t>
  </si>
  <si>
    <t>Zikmund</t>
  </si>
  <si>
    <t>Petrovič</t>
  </si>
  <si>
    <t>Dragoun</t>
  </si>
  <si>
    <t>Švígler</t>
  </si>
  <si>
    <t>ZŠ Domažlice</t>
  </si>
  <si>
    <t>Gerlický</t>
  </si>
  <si>
    <t>Otakar</t>
  </si>
  <si>
    <t>Hrabovský</t>
  </si>
  <si>
    <t>Albert</t>
  </si>
  <si>
    <t>Neumayer</t>
  </si>
  <si>
    <t>Prášil</t>
  </si>
  <si>
    <t>Froněk</t>
  </si>
  <si>
    <t>Postřekov</t>
  </si>
  <si>
    <t>Albrecht</t>
  </si>
  <si>
    <t>Bruno</t>
  </si>
  <si>
    <t xml:space="preserve">Řepa </t>
  </si>
  <si>
    <t>Vilém</t>
  </si>
  <si>
    <t>Kortus</t>
  </si>
  <si>
    <t>Weber</t>
  </si>
  <si>
    <t>Weissar</t>
  </si>
  <si>
    <t>Benedikt</t>
  </si>
  <si>
    <t>Mach</t>
  </si>
  <si>
    <t>Wiesner</t>
  </si>
  <si>
    <t>2006</t>
  </si>
  <si>
    <t>Vojtíšek</t>
  </si>
  <si>
    <t>Rom</t>
  </si>
  <si>
    <t>Fořt</t>
  </si>
  <si>
    <t>Kahánek</t>
  </si>
  <si>
    <t>Holubec</t>
  </si>
  <si>
    <t>Beneš</t>
  </si>
  <si>
    <t>Čonka</t>
  </si>
  <si>
    <t>Konop</t>
  </si>
  <si>
    <t>Coufal</t>
  </si>
  <si>
    <t>Samuel</t>
  </si>
  <si>
    <t>Hranáč</t>
  </si>
  <si>
    <t>Trnčák</t>
  </si>
  <si>
    <t>Skalka</t>
  </si>
  <si>
    <t>Bláha</t>
  </si>
  <si>
    <t>Steinbrucker</t>
  </si>
  <si>
    <t>Hodnocení oddílů:</t>
  </si>
  <si>
    <t>Mladší přípravka dívky: 2005/ 2006</t>
  </si>
  <si>
    <t>Bělová</t>
  </si>
  <si>
    <t>Dzurová</t>
  </si>
  <si>
    <t>Valerie</t>
  </si>
  <si>
    <t>Hellmayerová</t>
  </si>
  <si>
    <t>Magdaléna</t>
  </si>
  <si>
    <t>Stela</t>
  </si>
  <si>
    <t>Nosková</t>
  </si>
  <si>
    <t>Sedláčková</t>
  </si>
  <si>
    <t>Krajčíková</t>
  </si>
  <si>
    <t>Nová</t>
  </si>
  <si>
    <t>2005</t>
  </si>
  <si>
    <t>Prokopová</t>
  </si>
  <si>
    <t>Schrageová</t>
  </si>
  <si>
    <t>Nadia</t>
  </si>
  <si>
    <t>Burlová</t>
  </si>
  <si>
    <t>Tereza</t>
  </si>
  <si>
    <t>Študlarová</t>
  </si>
  <si>
    <t>Pešková</t>
  </si>
  <si>
    <t>Anastázie</t>
  </si>
  <si>
    <t>Desenská</t>
  </si>
  <si>
    <t>Bahenská</t>
  </si>
  <si>
    <t>Mifková</t>
  </si>
  <si>
    <t>Kroupová</t>
  </si>
  <si>
    <t>Vizingrová</t>
  </si>
  <si>
    <t>Černá</t>
  </si>
  <si>
    <t>Monika</t>
  </si>
  <si>
    <t>Michálková</t>
  </si>
  <si>
    <t>Mašátová</t>
  </si>
  <si>
    <t>Impellizzeri</t>
  </si>
  <si>
    <t>Hlinková</t>
  </si>
  <si>
    <t>Karolína</t>
  </si>
  <si>
    <t>Märzová</t>
  </si>
  <si>
    <t>Štěpánka</t>
  </si>
  <si>
    <t>Švíková</t>
  </si>
  <si>
    <t>Natálie</t>
  </si>
  <si>
    <t>Lehrová</t>
  </si>
  <si>
    <t>Starší přípravka kluci: 2003/ 2004</t>
  </si>
  <si>
    <t xml:space="preserve">  </t>
  </si>
  <si>
    <t>Krejčí</t>
  </si>
  <si>
    <t>Kučera</t>
  </si>
  <si>
    <t>Trávníček</t>
  </si>
  <si>
    <t>Rudas</t>
  </si>
  <si>
    <t>Bartoloměj</t>
  </si>
  <si>
    <t>Roháč</t>
  </si>
  <si>
    <t>Jurečka</t>
  </si>
  <si>
    <t>Hynek</t>
  </si>
  <si>
    <t>Kocourek</t>
  </si>
  <si>
    <t>Bednář</t>
  </si>
  <si>
    <t>Atletika Jižní Město</t>
  </si>
  <si>
    <t>Polívka</t>
  </si>
  <si>
    <t>Miroslav</t>
  </si>
  <si>
    <t>Honsa</t>
  </si>
  <si>
    <t>Antonín</t>
  </si>
  <si>
    <t>Chlup</t>
  </si>
  <si>
    <t>Filip</t>
  </si>
  <si>
    <t>2003</t>
  </si>
  <si>
    <t>Vůch</t>
  </si>
  <si>
    <t>Marek</t>
  </si>
  <si>
    <t>Schnajberk</t>
  </si>
  <si>
    <t>Psůtka</t>
  </si>
  <si>
    <t>Jahn</t>
  </si>
  <si>
    <t>Karel</t>
  </si>
  <si>
    <t>Špreňar</t>
  </si>
  <si>
    <t>Hrabák</t>
  </si>
  <si>
    <t>Čáp</t>
  </si>
  <si>
    <t>Richard</t>
  </si>
  <si>
    <t>Čechura</t>
  </si>
  <si>
    <t>Zvolánek</t>
  </si>
  <si>
    <t>Študlar</t>
  </si>
  <si>
    <t>Bíman</t>
  </si>
  <si>
    <t>Tadeáš</t>
  </si>
  <si>
    <t>Šimek</t>
  </si>
  <si>
    <t>Alexandr</t>
  </si>
  <si>
    <t>Kolář</t>
  </si>
  <si>
    <t>Šauli</t>
  </si>
  <si>
    <t>Hamadej</t>
  </si>
  <si>
    <t>Hrubý</t>
  </si>
  <si>
    <t>Radek</t>
  </si>
  <si>
    <t>Sokol Blovice</t>
  </si>
  <si>
    <t>Chuchlík</t>
  </si>
  <si>
    <t>Procházka</t>
  </si>
  <si>
    <t>HC Mariánské Lázně</t>
  </si>
  <si>
    <t>Lokinga</t>
  </si>
  <si>
    <t>Čepička</t>
  </si>
  <si>
    <t>Ladislav</t>
  </si>
  <si>
    <t>Ski Klub Karlovy Vary</t>
  </si>
  <si>
    <t>Míka</t>
  </si>
  <si>
    <t>Levý</t>
  </si>
  <si>
    <t>Gribbin</t>
  </si>
  <si>
    <t>Starší přípravka dívky: 2003/ 2004</t>
  </si>
  <si>
    <t>Burianová</t>
  </si>
  <si>
    <t>Fürstová</t>
  </si>
  <si>
    <t>Piknerová</t>
  </si>
  <si>
    <t>Kučerová</t>
  </si>
  <si>
    <t>Lenka</t>
  </si>
  <si>
    <t>Suchánková</t>
  </si>
  <si>
    <t>Eva</t>
  </si>
  <si>
    <t>Brunátová</t>
  </si>
  <si>
    <t>Denisa</t>
  </si>
  <si>
    <t>Honsová</t>
  </si>
  <si>
    <t>Chocová</t>
  </si>
  <si>
    <t>Michaela</t>
  </si>
  <si>
    <t>Červenková</t>
  </si>
  <si>
    <t>Ski Sokol Stachy</t>
  </si>
  <si>
    <t>Motlová</t>
  </si>
  <si>
    <t>Löblová</t>
  </si>
  <si>
    <t>Hanzlíková</t>
  </si>
  <si>
    <t>Viktorie</t>
  </si>
  <si>
    <t>Durdová</t>
  </si>
  <si>
    <t>SK ZŠ Jeseniova Praha</t>
  </si>
  <si>
    <t>Mildnerová</t>
  </si>
  <si>
    <t>Nathalie</t>
  </si>
  <si>
    <t>Poláková</t>
  </si>
  <si>
    <t>Carvanová</t>
  </si>
  <si>
    <t>Klára</t>
  </si>
  <si>
    <t>Vorlíčková</t>
  </si>
  <si>
    <t>Burešová</t>
  </si>
  <si>
    <t>Šebestová</t>
  </si>
  <si>
    <t>Adéla</t>
  </si>
  <si>
    <t>Cislerová</t>
  </si>
  <si>
    <t>Magdalena</t>
  </si>
  <si>
    <t>Pancová</t>
  </si>
  <si>
    <t>Klinková</t>
  </si>
  <si>
    <t>Siglová</t>
  </si>
  <si>
    <t>Blatíčková</t>
  </si>
  <si>
    <t>Kubíčková</t>
  </si>
  <si>
    <t>Sabina</t>
  </si>
  <si>
    <t>Šůsová</t>
  </si>
  <si>
    <t>Syková</t>
  </si>
  <si>
    <t>Marxová</t>
  </si>
  <si>
    <t>Klaudie</t>
  </si>
  <si>
    <t>Ligačová</t>
  </si>
  <si>
    <t>Brabcová</t>
  </si>
  <si>
    <t>Pavelcová</t>
  </si>
  <si>
    <t>Fialová</t>
  </si>
  <si>
    <t>Dezortová</t>
  </si>
  <si>
    <t>Tyrová</t>
  </si>
  <si>
    <t>Tichotová</t>
  </si>
  <si>
    <t>Rybáčková</t>
  </si>
  <si>
    <t>Konicarová</t>
  </si>
  <si>
    <t>Claudia Julia</t>
  </si>
  <si>
    <t>Mladší žáci: 2001/ 2002</t>
  </si>
  <si>
    <t>Štochl</t>
  </si>
  <si>
    <t>Horník</t>
  </si>
  <si>
    <t>Davidík</t>
  </si>
  <si>
    <t xml:space="preserve">Jakub </t>
  </si>
  <si>
    <t>Netrval</t>
  </si>
  <si>
    <t>ŠAK Přeštice</t>
  </si>
  <si>
    <t xml:space="preserve">Andrle </t>
  </si>
  <si>
    <t>Beshir</t>
  </si>
  <si>
    <t>Robin</t>
  </si>
  <si>
    <t>Adidas Team</t>
  </si>
  <si>
    <t>Jiřík</t>
  </si>
  <si>
    <t>Kertis</t>
  </si>
  <si>
    <t>Vyšín</t>
  </si>
  <si>
    <t>Sláma</t>
  </si>
  <si>
    <t>Steiner</t>
  </si>
  <si>
    <t>DDM Tachov/ TJ Baník Stříbro</t>
  </si>
  <si>
    <t>Matulka</t>
  </si>
  <si>
    <t>Štych</t>
  </si>
  <si>
    <t>Petrikovič</t>
  </si>
  <si>
    <t>Ammer</t>
  </si>
  <si>
    <t>Norman</t>
  </si>
  <si>
    <t>Martinovský</t>
  </si>
  <si>
    <t>Rubáš</t>
  </si>
  <si>
    <t>Michael</t>
  </si>
  <si>
    <t>Havrda</t>
  </si>
  <si>
    <t>Viktora</t>
  </si>
  <si>
    <t>Pokorný</t>
  </si>
  <si>
    <t>Psota</t>
  </si>
  <si>
    <t>Plzeň-Červený Hrádek</t>
  </si>
  <si>
    <t>Bahenský</t>
  </si>
  <si>
    <t>Kasl</t>
  </si>
  <si>
    <t>Housar</t>
  </si>
  <si>
    <t>Brunát</t>
  </si>
  <si>
    <t>Mladší žákyně: 2001/ 2002</t>
  </si>
  <si>
    <t>Křenková</t>
  </si>
  <si>
    <t>Zítková</t>
  </si>
  <si>
    <t>Jana</t>
  </si>
  <si>
    <t>Adlerová</t>
  </si>
  <si>
    <t>Weisnerová</t>
  </si>
  <si>
    <t>Vacíková</t>
  </si>
  <si>
    <t>5</t>
  </si>
  <si>
    <t>Krýslová</t>
  </si>
  <si>
    <t>Iveta</t>
  </si>
  <si>
    <t>Dušková</t>
  </si>
  <si>
    <t>Valentýna</t>
  </si>
  <si>
    <t>Kvasničková</t>
  </si>
  <si>
    <t>Ivana</t>
  </si>
  <si>
    <t>Píchalová</t>
  </si>
  <si>
    <t>Barbara</t>
  </si>
  <si>
    <t>Burgstallerová</t>
  </si>
  <si>
    <t>Brožová</t>
  </si>
  <si>
    <t>Elena</t>
  </si>
  <si>
    <t>Cibulková</t>
  </si>
  <si>
    <t>Fischerová</t>
  </si>
  <si>
    <t>Tatran Železná Ruda</t>
  </si>
  <si>
    <t>Piklová</t>
  </si>
  <si>
    <t>Faustová</t>
  </si>
  <si>
    <t>Sára</t>
  </si>
  <si>
    <t>Zavadilová</t>
  </si>
  <si>
    <t>Holýšov</t>
  </si>
  <si>
    <t xml:space="preserve">Novoveská </t>
  </si>
  <si>
    <t>KB Plzeň-Litice</t>
  </si>
  <si>
    <t>Palusová</t>
  </si>
  <si>
    <t>Bílková</t>
  </si>
  <si>
    <t>Poubová</t>
  </si>
  <si>
    <t>Brejchová</t>
  </si>
  <si>
    <t>Braumová</t>
  </si>
  <si>
    <t>Matúšová</t>
  </si>
  <si>
    <t>Krištofovičová</t>
  </si>
  <si>
    <t>Matůšková</t>
  </si>
  <si>
    <t>Babková</t>
  </si>
  <si>
    <t>Kopáčková</t>
  </si>
  <si>
    <t>Hojdarová</t>
  </si>
  <si>
    <t>Boltíková</t>
  </si>
  <si>
    <t>Kouříková</t>
  </si>
  <si>
    <t>Křesťanová</t>
  </si>
  <si>
    <t>Kožíšková</t>
  </si>
  <si>
    <t>Junková</t>
  </si>
  <si>
    <t>Starší žáci: 1999/ 2000</t>
  </si>
  <si>
    <t>Krýsl</t>
  </si>
  <si>
    <t xml:space="preserve">Lukáš </t>
  </si>
  <si>
    <t>Šilhavý</t>
  </si>
  <si>
    <t>Vosejpka</t>
  </si>
  <si>
    <t>Štverák</t>
  </si>
  <si>
    <t>Vychopeň</t>
  </si>
  <si>
    <t>Vojta</t>
  </si>
  <si>
    <t>Burian</t>
  </si>
  <si>
    <t>Kastner</t>
  </si>
  <si>
    <t>František</t>
  </si>
  <si>
    <t>Spartak Praha 4</t>
  </si>
  <si>
    <t>Stašek</t>
  </si>
  <si>
    <t>Tokár</t>
  </si>
  <si>
    <t>Koranda</t>
  </si>
  <si>
    <t>Novotný</t>
  </si>
  <si>
    <t>Tegler</t>
  </si>
  <si>
    <t>Matějček</t>
  </si>
  <si>
    <t xml:space="preserve">Sloup </t>
  </si>
  <si>
    <t>Rehovič</t>
  </si>
  <si>
    <t>Štefek</t>
  </si>
  <si>
    <t>Klimeš</t>
  </si>
  <si>
    <t>Svítil</t>
  </si>
  <si>
    <t>Robert</t>
  </si>
  <si>
    <t>Jíří</t>
  </si>
  <si>
    <t>Michálek</t>
  </si>
  <si>
    <t>Westerdijk</t>
  </si>
  <si>
    <t>Mathias</t>
  </si>
  <si>
    <t>Hasman</t>
  </si>
  <si>
    <t>Kühn</t>
  </si>
  <si>
    <t>Zahradník</t>
  </si>
  <si>
    <t>Šmíd</t>
  </si>
  <si>
    <t>Velda</t>
  </si>
  <si>
    <t>Pinc</t>
  </si>
  <si>
    <t>Dobranský</t>
  </si>
  <si>
    <t>Hes</t>
  </si>
  <si>
    <t>Křepel</t>
  </si>
  <si>
    <t>Csonka</t>
  </si>
  <si>
    <t>Peš</t>
  </si>
  <si>
    <t>Starší žákyně: 1999/ 2000</t>
  </si>
  <si>
    <t>De Sousa</t>
  </si>
  <si>
    <t xml:space="preserve">Suráková </t>
  </si>
  <si>
    <t xml:space="preserve">Anna </t>
  </si>
  <si>
    <t>Planetová</t>
  </si>
  <si>
    <t>Lokajíčková</t>
  </si>
  <si>
    <t>Tůmová</t>
  </si>
  <si>
    <t xml:space="preserve">Lucie </t>
  </si>
  <si>
    <t>Utíkalová</t>
  </si>
  <si>
    <t>Havlíčková</t>
  </si>
  <si>
    <t>Urbánková</t>
  </si>
  <si>
    <t>Beroušková</t>
  </si>
  <si>
    <t>LK Tatran Chodov</t>
  </si>
  <si>
    <t xml:space="preserve">Králová </t>
  </si>
  <si>
    <t>Sekyrová</t>
  </si>
  <si>
    <t>Martincová</t>
  </si>
  <si>
    <t>Heinrichová</t>
  </si>
  <si>
    <t>Lučanová</t>
  </si>
  <si>
    <t>Šedivá</t>
  </si>
  <si>
    <t>Kročáková</t>
  </si>
  <si>
    <t>Hana</t>
  </si>
  <si>
    <t>Laštovková</t>
  </si>
  <si>
    <t>Jiřinová</t>
  </si>
  <si>
    <t>Faltusová</t>
  </si>
  <si>
    <t>Svobodová</t>
  </si>
  <si>
    <t>Gunitšová</t>
  </si>
  <si>
    <t>Schejbalová</t>
  </si>
  <si>
    <t>Mužíková</t>
  </si>
  <si>
    <t xml:space="preserve">Jana </t>
  </si>
  <si>
    <t>Lukášová</t>
  </si>
  <si>
    <t>Vargová</t>
  </si>
  <si>
    <t>Dorostenci: 1997/ 1998</t>
  </si>
  <si>
    <t>Knopf</t>
  </si>
  <si>
    <t xml:space="preserve">Daniel </t>
  </si>
  <si>
    <t>TJ Sokol Plzeň - Petřín</t>
  </si>
  <si>
    <t>Rajchart</t>
  </si>
  <si>
    <t>Podestát</t>
  </si>
  <si>
    <t>Sport Podestát</t>
  </si>
  <si>
    <t>Plojhar</t>
  </si>
  <si>
    <t>Loučím</t>
  </si>
  <si>
    <t>Kotek</t>
  </si>
  <si>
    <t>Budil</t>
  </si>
  <si>
    <t>Roman</t>
  </si>
  <si>
    <t>Jaroslav</t>
  </si>
  <si>
    <t>Průcha</t>
  </si>
  <si>
    <t>Packa</t>
  </si>
  <si>
    <t>Koki</t>
  </si>
  <si>
    <t>Brabenec</t>
  </si>
  <si>
    <t>Osinek</t>
  </si>
  <si>
    <t>Stolař</t>
  </si>
  <si>
    <t>Ivo</t>
  </si>
  <si>
    <t>Šarközi</t>
  </si>
  <si>
    <t>Planá</t>
  </si>
  <si>
    <t>Slavíček</t>
  </si>
  <si>
    <t>Dorostenky: 1998/ 1997</t>
  </si>
  <si>
    <t>Heroldová</t>
  </si>
  <si>
    <t xml:space="preserve">Hřebíková </t>
  </si>
  <si>
    <t>Šambergerová</t>
  </si>
  <si>
    <t xml:space="preserve">Barbora </t>
  </si>
  <si>
    <t>Beshirová</t>
  </si>
  <si>
    <t>Carmen</t>
  </si>
  <si>
    <t>Keberdlová</t>
  </si>
  <si>
    <t>Kinkorová</t>
  </si>
  <si>
    <t>OK Lokomotiva Plzeň</t>
  </si>
  <si>
    <t>Volková</t>
  </si>
  <si>
    <t>Petrikovičová</t>
  </si>
  <si>
    <t>Sabadinová</t>
  </si>
  <si>
    <t>Hlinovská</t>
  </si>
  <si>
    <t>Johana</t>
  </si>
  <si>
    <t>KOS Slavia VŠ Plzeň</t>
  </si>
  <si>
    <t>VPM</t>
  </si>
  <si>
    <t>Jirsová</t>
  </si>
  <si>
    <t>Baboučková</t>
  </si>
  <si>
    <t>Benešová</t>
  </si>
  <si>
    <t>KOS Slávia VŠ Plzeň</t>
  </si>
  <si>
    <t>Průměr</t>
  </si>
  <si>
    <t>H 2007</t>
  </si>
  <si>
    <t>D 2007</t>
  </si>
  <si>
    <t>H 05/06</t>
  </si>
  <si>
    <t>D 05/06</t>
  </si>
  <si>
    <t>H 03/04</t>
  </si>
  <si>
    <t>D 03/04</t>
  </si>
  <si>
    <t>H 01/02</t>
  </si>
  <si>
    <t>D 01/02</t>
  </si>
  <si>
    <t>H 99/00</t>
  </si>
  <si>
    <t>D 99/00</t>
  </si>
  <si>
    <t>H 97/98</t>
  </si>
  <si>
    <t>D 97/98</t>
  </si>
  <si>
    <t>Bodování oddílů</t>
  </si>
  <si>
    <t>Pořadí</t>
  </si>
  <si>
    <t>Bodů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</si>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</sst>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"/>
    <numFmt numFmtId="165" formatCode="#,##0.0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11"/>
      <color indexed="13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2"/>
      <color indexed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88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20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18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left"/>
    </xf>
    <xf numFmtId="0" fontId="0" fillId="0" borderId="10" xfId="0" applyNumberFormat="1" applyBorder="1" applyAlignment="1">
      <alignment horizontal="center"/>
    </xf>
    <xf numFmtId="0" fontId="21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21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18" fillId="0" borderId="1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21" fillId="0" borderId="1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Alignment="1">
      <alignment horizontal="center"/>
    </xf>
    <xf numFmtId="0" fontId="23" fillId="0" borderId="1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18" borderId="10" xfId="0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3" fillId="0" borderId="10" xfId="0" applyFont="1" applyBorder="1" applyAlignment="1">
      <alignment horizontal="center" wrapText="1"/>
    </xf>
    <xf numFmtId="0" fontId="0" fillId="0" borderId="0" xfId="0" applyNumberFormat="1" applyFont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22" fillId="0" borderId="10" xfId="0" applyFont="1" applyBorder="1" applyAlignment="1">
      <alignment horizontal="right"/>
    </xf>
    <xf numFmtId="2" fontId="22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22" fillId="0" borderId="10" xfId="0" applyFont="1" applyBorder="1" applyAlignment="1">
      <alignment horizontal="left"/>
    </xf>
    <xf numFmtId="0" fontId="22" fillId="0" borderId="10" xfId="0" applyFont="1" applyBorder="1" applyAlignment="1">
      <alignment horizontal="center"/>
    </xf>
    <xf numFmtId="0" fontId="22" fillId="0" borderId="10" xfId="0" applyNumberFormat="1" applyFont="1" applyBorder="1" applyAlignment="1">
      <alignment/>
    </xf>
    <xf numFmtId="165" fontId="0" fillId="0" borderId="0" xfId="0" applyNumberFormat="1" applyAlignment="1">
      <alignment horizontal="righ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5" fontId="23" fillId="0" borderId="0" xfId="0" applyNumberFormat="1" applyFont="1" applyAlignment="1">
      <alignment horizontal="right"/>
    </xf>
    <xf numFmtId="49" fontId="19" fillId="24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0" fontId="25" fillId="25" borderId="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7"/>
  <sheetViews>
    <sheetView zoomScalePageLayoutView="0" workbookViewId="0" topLeftCell="A1">
      <selection activeCell="P3" sqref="P3"/>
    </sheetView>
  </sheetViews>
  <sheetFormatPr defaultColWidth="11.57421875" defaultRowHeight="12.75"/>
  <cols>
    <col min="1" max="1" width="7.421875" style="1" customWidth="1"/>
    <col min="2" max="2" width="11.57421875" style="0" customWidth="1"/>
    <col min="3" max="3" width="14.00390625" style="0" customWidth="1"/>
    <col min="4" max="4" width="21.8515625" style="2" customWidth="1"/>
    <col min="5" max="5" width="8.7109375" style="3" customWidth="1"/>
    <col min="6" max="6" width="9.7109375" style="3" customWidth="1"/>
    <col min="7" max="7" width="8.421875" style="3" customWidth="1"/>
    <col min="8" max="8" width="8.00390625" style="3" customWidth="1"/>
    <col min="9" max="9" width="9.57421875" style="3" customWidth="1"/>
    <col min="10" max="10" width="9.28125" style="3" customWidth="1"/>
    <col min="11" max="11" width="9.00390625" style="3" customWidth="1"/>
    <col min="12" max="12" width="8.140625" style="3" customWidth="1"/>
    <col min="13" max="13" width="9.7109375" style="3" customWidth="1"/>
    <col min="14" max="14" width="10.57421875" style="3" customWidth="1"/>
    <col min="15" max="15" width="10.140625" style="4" customWidth="1"/>
    <col min="16" max="16" width="15.421875" style="0" customWidth="1"/>
    <col min="17" max="17" width="17.00390625" style="0" customWidth="1"/>
  </cols>
  <sheetData>
    <row r="1" spans="1:15" ht="21.75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6" s="11" customFormat="1" ht="22.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9" t="s">
        <v>12</v>
      </c>
      <c r="M2" s="9" t="s">
        <v>13</v>
      </c>
      <c r="N2" s="9" t="s">
        <v>14</v>
      </c>
      <c r="O2" s="10" t="s">
        <v>15</v>
      </c>
      <c r="P2" s="11" t="s">
        <v>16</v>
      </c>
    </row>
    <row r="3" spans="1:16" ht="12.75">
      <c r="A3" s="12" t="s">
        <v>17</v>
      </c>
      <c r="B3" s="13" t="s">
        <v>18</v>
      </c>
      <c r="C3" s="13" t="s">
        <v>19</v>
      </c>
      <c r="D3" s="13" t="s">
        <v>20</v>
      </c>
      <c r="E3" s="14">
        <v>2008</v>
      </c>
      <c r="F3" s="14">
        <v>9</v>
      </c>
      <c r="G3" s="14">
        <v>11</v>
      </c>
      <c r="H3" s="14">
        <v>5</v>
      </c>
      <c r="I3" s="14">
        <v>7</v>
      </c>
      <c r="J3" s="14">
        <v>6</v>
      </c>
      <c r="K3" s="14">
        <v>14</v>
      </c>
      <c r="L3" s="14">
        <v>12.5</v>
      </c>
      <c r="M3" s="14">
        <v>14</v>
      </c>
      <c r="N3" s="15">
        <v>11</v>
      </c>
      <c r="O3" s="16">
        <f>F3+G3+H3+I3+J3+K3+L3+M3+N3-H3</f>
        <v>84.5</v>
      </c>
      <c r="P3" t="s">
        <v>16</v>
      </c>
    </row>
    <row r="4" spans="1:17" ht="12.75">
      <c r="A4" s="12" t="s">
        <v>21</v>
      </c>
      <c r="B4" s="13" t="s">
        <v>22</v>
      </c>
      <c r="C4" s="13" t="s">
        <v>23</v>
      </c>
      <c r="D4" s="13" t="s">
        <v>20</v>
      </c>
      <c r="E4" s="17">
        <v>2007</v>
      </c>
      <c r="F4" s="17"/>
      <c r="G4" s="14"/>
      <c r="H4" s="14">
        <v>11</v>
      </c>
      <c r="I4" s="14">
        <v>14</v>
      </c>
      <c r="J4" s="14">
        <v>9</v>
      </c>
      <c r="K4" s="14">
        <v>11</v>
      </c>
      <c r="L4" s="14">
        <v>12.5</v>
      </c>
      <c r="M4" s="14">
        <v>11</v>
      </c>
      <c r="N4" s="17">
        <v>14</v>
      </c>
      <c r="O4" s="14">
        <f>F4+G4+H4+I4+J4+K4+L4+M4+N4</f>
        <v>82.5</v>
      </c>
      <c r="P4" t="s">
        <v>16</v>
      </c>
      <c r="Q4" t="s">
        <v>16</v>
      </c>
    </row>
    <row r="5" spans="1:15" ht="12.75">
      <c r="A5" s="12" t="s">
        <v>24</v>
      </c>
      <c r="B5" s="13" t="s">
        <v>25</v>
      </c>
      <c r="C5" s="13" t="s">
        <v>19</v>
      </c>
      <c r="D5" s="18" t="s">
        <v>26</v>
      </c>
      <c r="E5" s="17">
        <v>2007</v>
      </c>
      <c r="F5" s="17"/>
      <c r="G5" s="17">
        <v>9</v>
      </c>
      <c r="H5" s="17">
        <v>6</v>
      </c>
      <c r="I5" s="17">
        <v>9</v>
      </c>
      <c r="J5" s="17">
        <v>7</v>
      </c>
      <c r="K5" s="17">
        <v>9</v>
      </c>
      <c r="L5" s="17">
        <v>9</v>
      </c>
      <c r="M5" s="17">
        <v>9</v>
      </c>
      <c r="N5" s="17">
        <v>9</v>
      </c>
      <c r="O5" s="14">
        <f>F5+G5+H5+I5+J5+K5+L5+M5+N5</f>
        <v>67</v>
      </c>
    </row>
    <row r="6" spans="1:15" ht="12.75">
      <c r="A6" s="12" t="s">
        <v>27</v>
      </c>
      <c r="B6" s="13" t="s">
        <v>28</v>
      </c>
      <c r="C6" s="13" t="s">
        <v>19</v>
      </c>
      <c r="D6" s="18" t="s">
        <v>20</v>
      </c>
      <c r="E6" s="17">
        <v>2007</v>
      </c>
      <c r="F6" s="17">
        <v>5</v>
      </c>
      <c r="G6" s="14">
        <v>14</v>
      </c>
      <c r="H6" s="14">
        <v>4</v>
      </c>
      <c r="I6" s="14">
        <v>4</v>
      </c>
      <c r="J6" s="14">
        <v>5</v>
      </c>
      <c r="K6" s="14">
        <v>4</v>
      </c>
      <c r="L6" s="14">
        <v>5</v>
      </c>
      <c r="M6" s="14">
        <v>6</v>
      </c>
      <c r="N6" s="14">
        <v>6</v>
      </c>
      <c r="O6" s="16">
        <f>F6+G6+H6+I6+J6+K6+L6+M6+N6-H6</f>
        <v>49</v>
      </c>
    </row>
    <row r="7" spans="1:15" ht="12.75">
      <c r="A7" s="12" t="s">
        <v>29</v>
      </c>
      <c r="B7" s="19" t="s">
        <v>30</v>
      </c>
      <c r="C7" s="13" t="s">
        <v>31</v>
      </c>
      <c r="D7" s="20" t="s">
        <v>32</v>
      </c>
      <c r="E7" s="21">
        <v>2007</v>
      </c>
      <c r="F7" s="21">
        <v>14</v>
      </c>
      <c r="G7" s="14"/>
      <c r="H7" s="14"/>
      <c r="I7" s="17"/>
      <c r="J7" s="17">
        <v>14</v>
      </c>
      <c r="K7" s="17"/>
      <c r="L7" s="17"/>
      <c r="M7" s="17"/>
      <c r="N7" s="21"/>
      <c r="O7" s="14">
        <f aca="true" t="shared" si="0" ref="O7:O45">F7+G7+H7+I7+J7+K7+L7+M7+N7</f>
        <v>28</v>
      </c>
    </row>
    <row r="8" spans="1:15" ht="12.75">
      <c r="A8" s="12" t="s">
        <v>33</v>
      </c>
      <c r="B8" s="13" t="s">
        <v>34</v>
      </c>
      <c r="C8" s="13" t="s">
        <v>35</v>
      </c>
      <c r="D8" s="18" t="s">
        <v>20</v>
      </c>
      <c r="E8" s="17">
        <v>2007</v>
      </c>
      <c r="F8" s="22">
        <v>11</v>
      </c>
      <c r="G8" s="14"/>
      <c r="H8" s="14">
        <v>2</v>
      </c>
      <c r="I8" s="14">
        <v>3</v>
      </c>
      <c r="J8" s="14">
        <v>1</v>
      </c>
      <c r="K8" s="14"/>
      <c r="L8" s="14"/>
      <c r="M8" s="14">
        <v>5</v>
      </c>
      <c r="N8" s="14"/>
      <c r="O8" s="14">
        <f t="shared" si="0"/>
        <v>22</v>
      </c>
    </row>
    <row r="9" spans="1:15" ht="12.75">
      <c r="A9" s="12" t="s">
        <v>36</v>
      </c>
      <c r="B9" s="13" t="s">
        <v>37</v>
      </c>
      <c r="C9" s="13" t="s">
        <v>38</v>
      </c>
      <c r="D9" s="18" t="s">
        <v>26</v>
      </c>
      <c r="E9" s="17">
        <v>2007</v>
      </c>
      <c r="F9" s="23"/>
      <c r="G9" s="14"/>
      <c r="H9" s="14"/>
      <c r="I9" s="14">
        <v>2</v>
      </c>
      <c r="J9" s="14">
        <v>2</v>
      </c>
      <c r="K9" s="14"/>
      <c r="L9" s="14">
        <v>6</v>
      </c>
      <c r="M9" s="14"/>
      <c r="N9" s="17">
        <v>4</v>
      </c>
      <c r="O9" s="14">
        <f t="shared" si="0"/>
        <v>14</v>
      </c>
    </row>
    <row r="10" spans="1:15" ht="12.75">
      <c r="A10" s="12" t="s">
        <v>39</v>
      </c>
      <c r="B10" s="13" t="s">
        <v>40</v>
      </c>
      <c r="C10" s="13" t="s">
        <v>41</v>
      </c>
      <c r="D10" s="18" t="s">
        <v>20</v>
      </c>
      <c r="E10" s="17">
        <v>2007</v>
      </c>
      <c r="F10" s="17"/>
      <c r="G10" s="17"/>
      <c r="H10" s="17">
        <v>14</v>
      </c>
      <c r="I10" s="17"/>
      <c r="J10" s="17"/>
      <c r="K10" s="17"/>
      <c r="L10" s="17"/>
      <c r="M10" s="17"/>
      <c r="N10" s="17"/>
      <c r="O10" s="14">
        <f t="shared" si="0"/>
        <v>14</v>
      </c>
    </row>
    <row r="11" spans="1:15" ht="12.75">
      <c r="A11" s="12" t="s">
        <v>42</v>
      </c>
      <c r="B11" s="13" t="s">
        <v>43</v>
      </c>
      <c r="C11" s="13" t="s">
        <v>44</v>
      </c>
      <c r="D11" s="18" t="s">
        <v>45</v>
      </c>
      <c r="E11" s="17">
        <v>2007</v>
      </c>
      <c r="F11" s="23"/>
      <c r="G11" s="17"/>
      <c r="H11" s="17"/>
      <c r="I11" s="17">
        <v>11</v>
      </c>
      <c r="J11" s="17"/>
      <c r="K11" s="17"/>
      <c r="L11" s="17"/>
      <c r="M11" s="17"/>
      <c r="N11" s="17"/>
      <c r="O11" s="14">
        <f t="shared" si="0"/>
        <v>11</v>
      </c>
    </row>
    <row r="12" spans="1:15" ht="12.75">
      <c r="A12" s="12" t="s">
        <v>46</v>
      </c>
      <c r="B12" s="13" t="s">
        <v>47</v>
      </c>
      <c r="C12" s="13" t="s">
        <v>48</v>
      </c>
      <c r="D12" s="18" t="s">
        <v>49</v>
      </c>
      <c r="E12" s="17">
        <v>2007</v>
      </c>
      <c r="F12" s="17"/>
      <c r="G12" s="17"/>
      <c r="H12" s="17"/>
      <c r="I12" s="17"/>
      <c r="J12" s="17">
        <v>11</v>
      </c>
      <c r="K12" s="17"/>
      <c r="L12" s="17"/>
      <c r="M12" s="17"/>
      <c r="N12" s="17"/>
      <c r="O12" s="14">
        <f t="shared" si="0"/>
        <v>11</v>
      </c>
    </row>
    <row r="13" spans="1:15" ht="12.75">
      <c r="A13" s="12" t="s">
        <v>50</v>
      </c>
      <c r="B13" s="13" t="s">
        <v>51</v>
      </c>
      <c r="C13" s="13" t="s">
        <v>52</v>
      </c>
      <c r="D13" s="18" t="s">
        <v>53</v>
      </c>
      <c r="E13" s="17">
        <v>2007</v>
      </c>
      <c r="F13" s="17"/>
      <c r="G13" s="17"/>
      <c r="H13" s="17">
        <v>9</v>
      </c>
      <c r="I13" s="17"/>
      <c r="J13" s="17"/>
      <c r="K13" s="17"/>
      <c r="L13" s="17"/>
      <c r="M13" s="17"/>
      <c r="N13" s="17"/>
      <c r="O13" s="14">
        <f t="shared" si="0"/>
        <v>9</v>
      </c>
    </row>
    <row r="14" spans="1:15" ht="12.75">
      <c r="A14" s="12" t="s">
        <v>54</v>
      </c>
      <c r="B14" s="13" t="s">
        <v>55</v>
      </c>
      <c r="C14" s="13" t="s">
        <v>19</v>
      </c>
      <c r="D14" s="18" t="s">
        <v>20</v>
      </c>
      <c r="E14" s="17">
        <v>2007</v>
      </c>
      <c r="F14" s="17"/>
      <c r="G14" s="17"/>
      <c r="H14" s="17">
        <v>7</v>
      </c>
      <c r="I14" s="17"/>
      <c r="J14" s="17"/>
      <c r="K14" s="17"/>
      <c r="L14" s="17"/>
      <c r="M14" s="17"/>
      <c r="N14" s="17"/>
      <c r="O14" s="14">
        <f t="shared" si="0"/>
        <v>7</v>
      </c>
    </row>
    <row r="15" spans="1:15" ht="12.75">
      <c r="A15" s="12" t="s">
        <v>56</v>
      </c>
      <c r="B15" s="13" t="s">
        <v>57</v>
      </c>
      <c r="C15" s="13" t="s">
        <v>58</v>
      </c>
      <c r="D15" s="18" t="s">
        <v>59</v>
      </c>
      <c r="E15" s="17"/>
      <c r="F15" s="17"/>
      <c r="G15" s="17"/>
      <c r="H15" s="17"/>
      <c r="I15" s="17"/>
      <c r="J15" s="17"/>
      <c r="K15" s="17"/>
      <c r="L15" s="17"/>
      <c r="M15" s="17">
        <v>7</v>
      </c>
      <c r="N15" s="17"/>
      <c r="O15" s="14">
        <f t="shared" si="0"/>
        <v>7</v>
      </c>
    </row>
    <row r="16" spans="1:15" ht="12.75">
      <c r="A16" s="12" t="s">
        <v>60</v>
      </c>
      <c r="B16" s="24" t="s">
        <v>61</v>
      </c>
      <c r="C16" s="24" t="s">
        <v>62</v>
      </c>
      <c r="D16" s="25" t="s">
        <v>7</v>
      </c>
      <c r="E16" s="26">
        <v>2007</v>
      </c>
      <c r="F16" s="17"/>
      <c r="G16" s="17"/>
      <c r="H16" s="17"/>
      <c r="I16" s="17"/>
      <c r="J16" s="17"/>
      <c r="K16" s="17"/>
      <c r="L16" s="17"/>
      <c r="M16" s="17"/>
      <c r="N16" s="17">
        <v>7</v>
      </c>
      <c r="O16" s="14">
        <f t="shared" si="0"/>
        <v>7</v>
      </c>
    </row>
    <row r="17" spans="1:15" ht="12.75">
      <c r="A17" s="12" t="s">
        <v>63</v>
      </c>
      <c r="B17" s="13" t="s">
        <v>64</v>
      </c>
      <c r="C17" s="13" t="s">
        <v>65</v>
      </c>
      <c r="D17" s="18" t="s">
        <v>66</v>
      </c>
      <c r="E17" s="17">
        <v>2008</v>
      </c>
      <c r="F17" s="17">
        <v>7</v>
      </c>
      <c r="G17" s="14"/>
      <c r="H17" s="14"/>
      <c r="I17" s="14"/>
      <c r="J17" s="14"/>
      <c r="K17" s="14"/>
      <c r="L17" s="14"/>
      <c r="M17" s="14"/>
      <c r="N17" s="17"/>
      <c r="O17" s="14">
        <f t="shared" si="0"/>
        <v>7</v>
      </c>
    </row>
    <row r="18" spans="1:15" ht="12.75">
      <c r="A18" s="12" t="s">
        <v>67</v>
      </c>
      <c r="B18" s="13" t="s">
        <v>68</v>
      </c>
      <c r="C18" s="13" t="s">
        <v>69</v>
      </c>
      <c r="D18" s="18"/>
      <c r="E18" s="17">
        <v>2008</v>
      </c>
      <c r="F18" s="23"/>
      <c r="G18" s="17"/>
      <c r="H18" s="17"/>
      <c r="I18" s="17"/>
      <c r="J18" s="17"/>
      <c r="K18" s="17">
        <v>7</v>
      </c>
      <c r="L18" s="17"/>
      <c r="M18" s="17"/>
      <c r="N18" s="17"/>
      <c r="O18" s="14">
        <f t="shared" si="0"/>
        <v>7</v>
      </c>
    </row>
    <row r="19" spans="1:15" ht="12.75">
      <c r="A19" s="12" t="s">
        <v>70</v>
      </c>
      <c r="B19" s="13" t="s">
        <v>71</v>
      </c>
      <c r="C19" s="13" t="s">
        <v>72</v>
      </c>
      <c r="D19" s="18" t="s">
        <v>73</v>
      </c>
      <c r="E19" s="17">
        <v>2007</v>
      </c>
      <c r="F19" s="17"/>
      <c r="G19" s="17"/>
      <c r="H19" s="17"/>
      <c r="I19" s="17"/>
      <c r="J19" s="17"/>
      <c r="K19" s="17"/>
      <c r="L19" s="17">
        <v>7</v>
      </c>
      <c r="M19" s="17"/>
      <c r="N19" s="17"/>
      <c r="O19" s="14">
        <f t="shared" si="0"/>
        <v>7</v>
      </c>
    </row>
    <row r="20" spans="1:15" ht="12.75">
      <c r="A20" s="12" t="s">
        <v>74</v>
      </c>
      <c r="B20" s="13" t="s">
        <v>75</v>
      </c>
      <c r="C20" s="13" t="s">
        <v>76</v>
      </c>
      <c r="D20" s="13" t="s">
        <v>20</v>
      </c>
      <c r="E20" s="14">
        <v>2007</v>
      </c>
      <c r="F20" s="23"/>
      <c r="G20" s="17"/>
      <c r="H20" s="17"/>
      <c r="I20" s="17"/>
      <c r="J20" s="17"/>
      <c r="K20" s="17">
        <v>6</v>
      </c>
      <c r="L20" s="17"/>
      <c r="M20" s="17"/>
      <c r="N20" s="17"/>
      <c r="O20" s="14">
        <f t="shared" si="0"/>
        <v>6</v>
      </c>
    </row>
    <row r="21" spans="1:15" ht="12.75">
      <c r="A21" s="12" t="s">
        <v>77</v>
      </c>
      <c r="B21" s="13" t="s">
        <v>78</v>
      </c>
      <c r="C21" s="13" t="s">
        <v>79</v>
      </c>
      <c r="D21" s="18" t="s">
        <v>80</v>
      </c>
      <c r="E21" s="17">
        <v>2007</v>
      </c>
      <c r="F21" s="17">
        <v>6</v>
      </c>
      <c r="G21" s="14"/>
      <c r="H21" s="14"/>
      <c r="I21" s="14"/>
      <c r="J21" s="14"/>
      <c r="K21" s="14"/>
      <c r="L21" s="14"/>
      <c r="M21" s="14"/>
      <c r="N21" s="17"/>
      <c r="O21" s="14">
        <f t="shared" si="0"/>
        <v>6</v>
      </c>
    </row>
    <row r="22" spans="1:15" ht="12.75">
      <c r="A22" s="12" t="s">
        <v>81</v>
      </c>
      <c r="B22" s="13" t="s">
        <v>82</v>
      </c>
      <c r="C22" s="13" t="s">
        <v>83</v>
      </c>
      <c r="D22" s="18" t="s">
        <v>49</v>
      </c>
      <c r="E22" s="17">
        <v>2007</v>
      </c>
      <c r="F22" s="23"/>
      <c r="G22" s="14"/>
      <c r="H22" s="14"/>
      <c r="I22" s="14">
        <v>6</v>
      </c>
      <c r="J22" s="14"/>
      <c r="K22" s="14"/>
      <c r="L22" s="14"/>
      <c r="M22" s="14"/>
      <c r="N22" s="17"/>
      <c r="O22" s="14">
        <f t="shared" si="0"/>
        <v>6</v>
      </c>
    </row>
    <row r="23" spans="1:15" ht="12.75">
      <c r="A23" s="12" t="s">
        <v>84</v>
      </c>
      <c r="B23" s="24" t="s">
        <v>85</v>
      </c>
      <c r="C23" s="24" t="s">
        <v>79</v>
      </c>
      <c r="D23" s="24" t="s">
        <v>86</v>
      </c>
      <c r="E23" s="26">
        <v>2007</v>
      </c>
      <c r="F23" s="17"/>
      <c r="G23" s="17"/>
      <c r="H23" s="17"/>
      <c r="I23" s="17"/>
      <c r="J23" s="17"/>
      <c r="K23" s="17"/>
      <c r="L23" s="17"/>
      <c r="M23" s="17"/>
      <c r="N23" s="17">
        <v>5</v>
      </c>
      <c r="O23" s="14">
        <f t="shared" si="0"/>
        <v>5</v>
      </c>
    </row>
    <row r="24" spans="1:15" ht="12.75">
      <c r="A24" s="12" t="s">
        <v>87</v>
      </c>
      <c r="B24" s="13" t="s">
        <v>88</v>
      </c>
      <c r="C24" s="13" t="s">
        <v>41</v>
      </c>
      <c r="D24" s="18" t="s">
        <v>20</v>
      </c>
      <c r="E24" s="17">
        <v>2007</v>
      </c>
      <c r="F24" s="17"/>
      <c r="G24" s="17"/>
      <c r="H24" s="17"/>
      <c r="I24" s="17"/>
      <c r="J24" s="17"/>
      <c r="K24" s="17">
        <v>5</v>
      </c>
      <c r="L24" s="17"/>
      <c r="M24" s="17"/>
      <c r="N24" s="17"/>
      <c r="O24" s="14">
        <f t="shared" si="0"/>
        <v>5</v>
      </c>
    </row>
    <row r="25" spans="1:15" ht="12.75">
      <c r="A25" s="12" t="s">
        <v>89</v>
      </c>
      <c r="B25" s="13" t="s">
        <v>90</v>
      </c>
      <c r="C25" s="13" t="s">
        <v>41</v>
      </c>
      <c r="D25" s="18" t="s">
        <v>45</v>
      </c>
      <c r="E25" s="17">
        <v>2007</v>
      </c>
      <c r="F25" s="23"/>
      <c r="G25" s="17"/>
      <c r="H25" s="17"/>
      <c r="I25" s="17">
        <v>5</v>
      </c>
      <c r="J25" s="17"/>
      <c r="K25" s="17"/>
      <c r="L25" s="17"/>
      <c r="M25" s="17"/>
      <c r="N25" s="17"/>
      <c r="O25" s="14">
        <f t="shared" si="0"/>
        <v>5</v>
      </c>
    </row>
    <row r="26" spans="1:15" ht="12.75">
      <c r="A26" s="12" t="s">
        <v>91</v>
      </c>
      <c r="B26" s="13" t="s">
        <v>92</v>
      </c>
      <c r="C26" s="13" t="s">
        <v>52</v>
      </c>
      <c r="D26" s="18" t="s">
        <v>93</v>
      </c>
      <c r="E26" s="17"/>
      <c r="F26" s="17"/>
      <c r="G26" s="14"/>
      <c r="H26" s="14"/>
      <c r="I26" s="14"/>
      <c r="J26" s="14"/>
      <c r="K26" s="14"/>
      <c r="L26" s="14"/>
      <c r="M26" s="14">
        <v>4</v>
      </c>
      <c r="N26" s="17"/>
      <c r="O26" s="14">
        <f t="shared" si="0"/>
        <v>4</v>
      </c>
    </row>
    <row r="27" spans="1:15" ht="12.75">
      <c r="A27" s="12" t="s">
        <v>94</v>
      </c>
      <c r="B27" s="13" t="s">
        <v>95</v>
      </c>
      <c r="C27" s="13" t="s">
        <v>96</v>
      </c>
      <c r="D27" s="18" t="s">
        <v>10</v>
      </c>
      <c r="E27" s="17">
        <v>2008</v>
      </c>
      <c r="F27" s="23"/>
      <c r="G27" s="14"/>
      <c r="H27" s="14"/>
      <c r="I27" s="14"/>
      <c r="J27" s="14">
        <v>4</v>
      </c>
      <c r="K27" s="14"/>
      <c r="L27" s="14"/>
      <c r="M27" s="14"/>
      <c r="N27" s="17"/>
      <c r="O27" s="14">
        <f t="shared" si="0"/>
        <v>4</v>
      </c>
    </row>
    <row r="28" spans="1:15" ht="12.75">
      <c r="A28" s="12" t="s">
        <v>97</v>
      </c>
      <c r="B28" s="13" t="s">
        <v>98</v>
      </c>
      <c r="C28" s="13" t="s">
        <v>69</v>
      </c>
      <c r="D28" s="18" t="s">
        <v>99</v>
      </c>
      <c r="E28" s="17">
        <v>2007</v>
      </c>
      <c r="F28" s="17"/>
      <c r="G28" s="14"/>
      <c r="H28" s="14"/>
      <c r="I28" s="14"/>
      <c r="J28" s="14"/>
      <c r="K28" s="14"/>
      <c r="L28" s="14">
        <v>4</v>
      </c>
      <c r="M28" s="14"/>
      <c r="N28" s="17"/>
      <c r="O28" s="14">
        <f t="shared" si="0"/>
        <v>4</v>
      </c>
    </row>
    <row r="29" spans="1:15" ht="12.75">
      <c r="A29" s="12" t="s">
        <v>100</v>
      </c>
      <c r="B29" s="13" t="s">
        <v>101</v>
      </c>
      <c r="C29" s="13" t="s">
        <v>102</v>
      </c>
      <c r="D29" s="18" t="s">
        <v>103</v>
      </c>
      <c r="E29" s="17">
        <v>2009</v>
      </c>
      <c r="F29" s="17">
        <v>4</v>
      </c>
      <c r="G29" s="17"/>
      <c r="H29" s="17"/>
      <c r="I29" s="17"/>
      <c r="J29" s="17"/>
      <c r="K29" s="17"/>
      <c r="L29" s="17"/>
      <c r="M29" s="17"/>
      <c r="N29" s="17"/>
      <c r="O29" s="14">
        <f t="shared" si="0"/>
        <v>4</v>
      </c>
    </row>
    <row r="30" spans="1:15" ht="12.75">
      <c r="A30" s="12" t="s">
        <v>104</v>
      </c>
      <c r="B30" s="13" t="s">
        <v>105</v>
      </c>
      <c r="C30" s="13" t="s">
        <v>102</v>
      </c>
      <c r="D30" s="18" t="s">
        <v>73</v>
      </c>
      <c r="E30" s="17">
        <v>2007</v>
      </c>
      <c r="F30" s="17"/>
      <c r="G30" s="14"/>
      <c r="H30" s="14"/>
      <c r="I30" s="14"/>
      <c r="J30" s="14"/>
      <c r="K30" s="14"/>
      <c r="L30" s="14">
        <v>3</v>
      </c>
      <c r="M30" s="14"/>
      <c r="N30" s="17"/>
      <c r="O30" s="14">
        <f t="shared" si="0"/>
        <v>3</v>
      </c>
    </row>
    <row r="31" spans="1:15" ht="12.75">
      <c r="A31" s="12" t="s">
        <v>106</v>
      </c>
      <c r="B31" s="24" t="s">
        <v>107</v>
      </c>
      <c r="C31" s="24" t="s">
        <v>31</v>
      </c>
      <c r="D31" s="24" t="s">
        <v>108</v>
      </c>
      <c r="E31" s="26">
        <v>2007</v>
      </c>
      <c r="F31" s="17"/>
      <c r="G31" s="17"/>
      <c r="H31" s="17"/>
      <c r="I31" s="17"/>
      <c r="J31" s="17"/>
      <c r="K31" s="17"/>
      <c r="L31" s="17"/>
      <c r="M31" s="17"/>
      <c r="N31" s="17">
        <v>3</v>
      </c>
      <c r="O31" s="14">
        <f t="shared" si="0"/>
        <v>3</v>
      </c>
    </row>
    <row r="32" spans="1:15" ht="12.75">
      <c r="A32" s="12" t="s">
        <v>109</v>
      </c>
      <c r="B32" s="13" t="s">
        <v>110</v>
      </c>
      <c r="C32" s="13" t="s">
        <v>111</v>
      </c>
      <c r="D32" s="18" t="s">
        <v>112</v>
      </c>
      <c r="E32" s="17">
        <v>2007</v>
      </c>
      <c r="F32" s="23"/>
      <c r="G32" s="14"/>
      <c r="H32" s="14"/>
      <c r="I32" s="14"/>
      <c r="J32" s="14">
        <v>3</v>
      </c>
      <c r="K32" s="14"/>
      <c r="L32" s="14"/>
      <c r="M32" s="14"/>
      <c r="N32" s="17"/>
      <c r="O32" s="14">
        <f t="shared" si="0"/>
        <v>3</v>
      </c>
    </row>
    <row r="33" spans="1:15" ht="12.75">
      <c r="A33" s="12" t="s">
        <v>113</v>
      </c>
      <c r="B33" s="13" t="s">
        <v>114</v>
      </c>
      <c r="C33" s="13" t="s">
        <v>115</v>
      </c>
      <c r="D33" s="18" t="s">
        <v>20</v>
      </c>
      <c r="E33" s="17">
        <v>2007</v>
      </c>
      <c r="F33" s="17"/>
      <c r="G33" s="14"/>
      <c r="H33" s="14">
        <v>3</v>
      </c>
      <c r="I33" s="14"/>
      <c r="J33" s="14"/>
      <c r="K33" s="14"/>
      <c r="L33" s="14"/>
      <c r="M33" s="14"/>
      <c r="N33" s="17"/>
      <c r="O33" s="14">
        <f t="shared" si="0"/>
        <v>3</v>
      </c>
    </row>
    <row r="34" spans="1:15" ht="12.75">
      <c r="A34" s="12" t="s">
        <v>116</v>
      </c>
      <c r="B34" s="13" t="s">
        <v>95</v>
      </c>
      <c r="C34" s="13" t="s">
        <v>117</v>
      </c>
      <c r="D34" s="18" t="s">
        <v>93</v>
      </c>
      <c r="E34" s="17"/>
      <c r="F34" s="17"/>
      <c r="G34" s="14"/>
      <c r="H34" s="14"/>
      <c r="I34" s="14"/>
      <c r="J34" s="14"/>
      <c r="K34" s="14"/>
      <c r="L34" s="14"/>
      <c r="M34" s="14">
        <v>3</v>
      </c>
      <c r="N34" s="17"/>
      <c r="O34" s="14">
        <f t="shared" si="0"/>
        <v>3</v>
      </c>
    </row>
    <row r="35" spans="1:15" ht="12.75">
      <c r="A35" s="12" t="s">
        <v>118</v>
      </c>
      <c r="B35" s="13" t="s">
        <v>98</v>
      </c>
      <c r="C35" s="13" t="s">
        <v>38</v>
      </c>
      <c r="D35" s="18"/>
      <c r="E35" s="17">
        <v>2008</v>
      </c>
      <c r="F35" s="17"/>
      <c r="G35" s="17"/>
      <c r="H35" s="17"/>
      <c r="I35" s="17"/>
      <c r="J35" s="17"/>
      <c r="K35" s="17">
        <v>3</v>
      </c>
      <c r="L35" s="17"/>
      <c r="M35" s="17"/>
      <c r="N35" s="17"/>
      <c r="O35" s="14">
        <f t="shared" si="0"/>
        <v>3</v>
      </c>
    </row>
    <row r="36" spans="1:15" ht="12.75">
      <c r="A36" s="12" t="s">
        <v>119</v>
      </c>
      <c r="B36" s="13" t="s">
        <v>120</v>
      </c>
      <c r="C36" s="13" t="s">
        <v>76</v>
      </c>
      <c r="D36" s="18" t="s">
        <v>20</v>
      </c>
      <c r="E36" s="17">
        <v>2008</v>
      </c>
      <c r="F36" s="17"/>
      <c r="G36" s="14"/>
      <c r="H36" s="14"/>
      <c r="I36" s="14"/>
      <c r="J36" s="14"/>
      <c r="K36" s="14">
        <v>2</v>
      </c>
      <c r="L36" s="14"/>
      <c r="M36" s="14"/>
      <c r="N36" s="17"/>
      <c r="O36" s="14">
        <f t="shared" si="0"/>
        <v>2</v>
      </c>
    </row>
    <row r="37" spans="1:15" ht="12.75">
      <c r="A37" s="12" t="s">
        <v>121</v>
      </c>
      <c r="B37" s="13" t="s">
        <v>122</v>
      </c>
      <c r="C37" s="13" t="s">
        <v>123</v>
      </c>
      <c r="D37" s="18" t="s">
        <v>93</v>
      </c>
      <c r="E37" s="17"/>
      <c r="F37" s="17"/>
      <c r="G37" s="14"/>
      <c r="H37" s="14"/>
      <c r="I37" s="14"/>
      <c r="J37" s="14"/>
      <c r="K37" s="14"/>
      <c r="L37" s="14"/>
      <c r="M37" s="14">
        <v>2</v>
      </c>
      <c r="N37" s="17"/>
      <c r="O37" s="14">
        <f t="shared" si="0"/>
        <v>2</v>
      </c>
    </row>
    <row r="38" spans="1:15" ht="12.75">
      <c r="A38" s="12" t="s">
        <v>124</v>
      </c>
      <c r="B38" s="24" t="s">
        <v>125</v>
      </c>
      <c r="C38" s="24" t="s">
        <v>126</v>
      </c>
      <c r="D38" s="24" t="s">
        <v>108</v>
      </c>
      <c r="E38" s="26">
        <v>2008</v>
      </c>
      <c r="F38" s="17"/>
      <c r="G38" s="17"/>
      <c r="H38" s="17"/>
      <c r="I38" s="17"/>
      <c r="J38" s="17"/>
      <c r="K38" s="17"/>
      <c r="L38" s="17"/>
      <c r="M38" s="17"/>
      <c r="N38" s="17">
        <v>2</v>
      </c>
      <c r="O38" s="14">
        <f t="shared" si="0"/>
        <v>2</v>
      </c>
    </row>
    <row r="39" spans="1:15" ht="12.75">
      <c r="A39" s="12" t="s">
        <v>127</v>
      </c>
      <c r="B39" s="13" t="s">
        <v>128</v>
      </c>
      <c r="C39" s="13" t="s">
        <v>69</v>
      </c>
      <c r="D39" s="18" t="s">
        <v>99</v>
      </c>
      <c r="E39" s="17">
        <v>2007</v>
      </c>
      <c r="F39" s="17"/>
      <c r="G39" s="17"/>
      <c r="H39" s="17"/>
      <c r="I39" s="17"/>
      <c r="J39" s="17"/>
      <c r="K39" s="17"/>
      <c r="L39" s="17">
        <v>2</v>
      </c>
      <c r="M39" s="17"/>
      <c r="N39" s="17"/>
      <c r="O39" s="14">
        <f t="shared" si="0"/>
        <v>2</v>
      </c>
    </row>
    <row r="40" spans="1:15" ht="12.75">
      <c r="A40" s="12" t="s">
        <v>129</v>
      </c>
      <c r="B40" s="13" t="s">
        <v>130</v>
      </c>
      <c r="C40" s="13" t="s">
        <v>41</v>
      </c>
      <c r="D40" s="18" t="s">
        <v>99</v>
      </c>
      <c r="E40" s="17">
        <v>2007</v>
      </c>
      <c r="F40" s="17"/>
      <c r="G40" s="14"/>
      <c r="H40" s="14"/>
      <c r="I40" s="14"/>
      <c r="J40" s="14"/>
      <c r="K40" s="14"/>
      <c r="L40" s="14">
        <v>1</v>
      </c>
      <c r="M40" s="14"/>
      <c r="N40" s="17"/>
      <c r="O40" s="14">
        <f t="shared" si="0"/>
        <v>1</v>
      </c>
    </row>
    <row r="41" spans="1:15" ht="12.75">
      <c r="A41" s="12" t="s">
        <v>131</v>
      </c>
      <c r="B41" s="13" t="s">
        <v>132</v>
      </c>
      <c r="C41" s="13" t="s">
        <v>31</v>
      </c>
      <c r="D41" s="18" t="s">
        <v>133</v>
      </c>
      <c r="E41" s="17">
        <v>2010</v>
      </c>
      <c r="F41" s="17"/>
      <c r="G41" s="14"/>
      <c r="H41" s="14"/>
      <c r="I41" s="14"/>
      <c r="J41" s="14"/>
      <c r="K41" s="14">
        <v>1</v>
      </c>
      <c r="L41" s="14"/>
      <c r="M41" s="14"/>
      <c r="N41" s="17"/>
      <c r="O41" s="14">
        <f t="shared" si="0"/>
        <v>1</v>
      </c>
    </row>
    <row r="42" spans="1:15" ht="12.75">
      <c r="A42" s="12" t="s">
        <v>134</v>
      </c>
      <c r="B42" s="24" t="s">
        <v>135</v>
      </c>
      <c r="C42" s="24" t="s">
        <v>136</v>
      </c>
      <c r="D42" s="25" t="s">
        <v>108</v>
      </c>
      <c r="E42" s="26">
        <v>2008</v>
      </c>
      <c r="F42" s="17"/>
      <c r="G42" s="17"/>
      <c r="H42" s="17"/>
      <c r="I42" s="17"/>
      <c r="J42" s="17"/>
      <c r="K42" s="17"/>
      <c r="L42" s="17"/>
      <c r="M42" s="17"/>
      <c r="N42" s="17">
        <v>1</v>
      </c>
      <c r="O42" s="14">
        <f t="shared" si="0"/>
        <v>1</v>
      </c>
    </row>
    <row r="43" spans="1:15" ht="12.75">
      <c r="A43" s="12" t="s">
        <v>137</v>
      </c>
      <c r="B43" s="13" t="s">
        <v>138</v>
      </c>
      <c r="C43" s="13" t="s">
        <v>139</v>
      </c>
      <c r="D43" s="18" t="s">
        <v>45</v>
      </c>
      <c r="E43" s="17">
        <v>2007</v>
      </c>
      <c r="F43" s="23"/>
      <c r="G43" s="14"/>
      <c r="H43" s="14"/>
      <c r="I43" s="14">
        <v>1</v>
      </c>
      <c r="J43" s="14"/>
      <c r="K43" s="14"/>
      <c r="L43" s="14"/>
      <c r="M43" s="14"/>
      <c r="N43" s="17"/>
      <c r="O43" s="14">
        <f t="shared" si="0"/>
        <v>1</v>
      </c>
    </row>
    <row r="44" spans="1:15" ht="12.75">
      <c r="A44" s="12" t="s">
        <v>140</v>
      </c>
      <c r="B44" s="13" t="s">
        <v>141</v>
      </c>
      <c r="C44" s="13" t="s">
        <v>38</v>
      </c>
      <c r="D44" s="18" t="s">
        <v>142</v>
      </c>
      <c r="E44" s="17">
        <v>2008</v>
      </c>
      <c r="F44" s="17"/>
      <c r="G44" s="14"/>
      <c r="H44" s="14">
        <v>1</v>
      </c>
      <c r="I44" s="14"/>
      <c r="J44" s="14"/>
      <c r="K44" s="14"/>
      <c r="L44" s="14"/>
      <c r="M44" s="14"/>
      <c r="N44" s="17"/>
      <c r="O44" s="14">
        <f t="shared" si="0"/>
        <v>1</v>
      </c>
    </row>
    <row r="45" spans="1:15" ht="12.75">
      <c r="A45" s="12" t="s">
        <v>143</v>
      </c>
      <c r="B45" s="13" t="s">
        <v>144</v>
      </c>
      <c r="C45" s="13" t="s">
        <v>145</v>
      </c>
      <c r="D45" s="18" t="s">
        <v>59</v>
      </c>
      <c r="E45" s="17"/>
      <c r="F45" s="17"/>
      <c r="G45" s="14"/>
      <c r="H45" s="14"/>
      <c r="I45" s="14"/>
      <c r="J45" s="14"/>
      <c r="K45" s="14"/>
      <c r="L45" s="14"/>
      <c r="M45" s="14">
        <v>1</v>
      </c>
      <c r="N45" s="17"/>
      <c r="O45" s="14">
        <f t="shared" si="0"/>
        <v>1</v>
      </c>
    </row>
    <row r="46" spans="1:5" ht="12.75">
      <c r="A46" s="27"/>
      <c r="B46" s="28"/>
      <c r="C46" s="28"/>
      <c r="D46" s="29"/>
      <c r="E46" s="30"/>
    </row>
    <row r="47" spans="1:5" ht="12.75">
      <c r="A47" s="27"/>
      <c r="B47" s="28"/>
      <c r="C47" s="28"/>
      <c r="D47" s="28"/>
      <c r="E47" s="30"/>
    </row>
    <row r="48" spans="1:5" ht="12.75">
      <c r="A48" s="84" t="s">
        <v>146</v>
      </c>
      <c r="B48" s="84"/>
      <c r="C48" s="84"/>
      <c r="D48" s="84"/>
      <c r="E48" s="84"/>
    </row>
    <row r="49" spans="1:5" ht="12.75">
      <c r="A49" s="27"/>
      <c r="B49" s="28"/>
      <c r="C49" s="28"/>
      <c r="D49" t="s">
        <v>147</v>
      </c>
      <c r="E49" s="30">
        <f>O3+O4+O6+O8+O10+O14+O20+O24+O33+O36</f>
        <v>275</v>
      </c>
    </row>
    <row r="50" spans="1:5" ht="12.75">
      <c r="A50" s="27"/>
      <c r="B50" s="28"/>
      <c r="C50" s="28"/>
      <c r="D50" s="2" t="s">
        <v>26</v>
      </c>
      <c r="E50" s="30">
        <f>O5+O9</f>
        <v>81</v>
      </c>
    </row>
    <row r="51" spans="1:5" ht="12.75">
      <c r="A51" s="27"/>
      <c r="B51" s="28"/>
      <c r="C51" s="28"/>
      <c r="D51" s="2" t="s">
        <v>49</v>
      </c>
      <c r="E51" s="30">
        <v>17</v>
      </c>
    </row>
    <row r="52" spans="1:5" ht="12.75">
      <c r="A52" s="27"/>
      <c r="B52" s="28"/>
      <c r="C52" s="28"/>
      <c r="D52" s="2" t="s">
        <v>73</v>
      </c>
      <c r="E52" s="30">
        <v>10</v>
      </c>
    </row>
    <row r="53" spans="1:5" ht="12.75">
      <c r="A53" s="27"/>
      <c r="B53" s="28"/>
      <c r="C53" s="28"/>
      <c r="D53" t="s">
        <v>148</v>
      </c>
      <c r="E53" s="30"/>
    </row>
    <row r="54" spans="1:5" ht="12.75">
      <c r="A54" s="27"/>
      <c r="B54" s="28"/>
      <c r="C54" s="28"/>
      <c r="D54" t="s">
        <v>149</v>
      </c>
      <c r="E54" s="30"/>
    </row>
    <row r="55" spans="1:5" ht="12.75">
      <c r="A55" s="27"/>
      <c r="B55" s="28"/>
      <c r="C55" s="28"/>
      <c r="D55" s="2" t="s">
        <v>93</v>
      </c>
      <c r="E55" s="30">
        <v>9</v>
      </c>
    </row>
    <row r="56" spans="1:5" ht="12.75">
      <c r="A56" s="27"/>
      <c r="B56" s="28"/>
      <c r="C56" s="28"/>
      <c r="D56" t="s">
        <v>150</v>
      </c>
      <c r="E56" s="30"/>
    </row>
    <row r="57" spans="1:5" ht="12.75">
      <c r="A57" s="27"/>
      <c r="B57" s="28"/>
      <c r="C57" s="28"/>
      <c r="D57" t="s">
        <v>151</v>
      </c>
      <c r="E57" s="30"/>
    </row>
    <row r="58" spans="1:5" ht="12.75">
      <c r="A58" s="27"/>
      <c r="B58" s="28"/>
      <c r="C58" s="28"/>
      <c r="D58" t="s">
        <v>152</v>
      </c>
      <c r="E58" s="30"/>
    </row>
    <row r="59" spans="1:5" ht="12.75">
      <c r="A59" s="27"/>
      <c r="B59" s="28"/>
      <c r="C59" s="28"/>
      <c r="D59" s="2" t="s">
        <v>153</v>
      </c>
      <c r="E59" s="30"/>
    </row>
    <row r="60" spans="1:5" ht="12.75">
      <c r="A60" s="27"/>
      <c r="B60" s="28"/>
      <c r="C60" s="28"/>
      <c r="D60" s="2" t="s">
        <v>154</v>
      </c>
      <c r="E60" s="30">
        <v>1</v>
      </c>
    </row>
    <row r="61" spans="1:5" ht="12.75">
      <c r="A61" s="27"/>
      <c r="B61" s="28"/>
      <c r="C61" s="28"/>
      <c r="D61" s="2" t="s">
        <v>155</v>
      </c>
      <c r="E61" s="30"/>
    </row>
    <row r="62" spans="1:5" ht="12.75">
      <c r="A62" s="27"/>
      <c r="B62" s="28"/>
      <c r="C62" s="28"/>
      <c r="D62" s="2" t="s">
        <v>156</v>
      </c>
      <c r="E62" s="30"/>
    </row>
    <row r="63" spans="1:5" ht="12.75">
      <c r="A63" s="27"/>
      <c r="B63" s="28"/>
      <c r="C63" s="28"/>
      <c r="D63" s="32" t="s">
        <v>157</v>
      </c>
      <c r="E63" s="30"/>
    </row>
    <row r="64" spans="1:5" ht="12.75">
      <c r="A64" s="27"/>
      <c r="B64" s="28"/>
      <c r="C64" s="28"/>
      <c r="D64" s="32" t="s">
        <v>158</v>
      </c>
      <c r="E64" s="30"/>
    </row>
    <row r="65" spans="1:5" ht="12.75">
      <c r="A65" s="27"/>
      <c r="B65" s="28"/>
      <c r="C65" s="28"/>
      <c r="D65" s="32" t="s">
        <v>159</v>
      </c>
      <c r="E65" s="30"/>
    </row>
    <row r="66" spans="1:5" ht="12.75">
      <c r="A66" s="27"/>
      <c r="B66" s="28"/>
      <c r="C66" s="28"/>
      <c r="D66" s="2" t="s">
        <v>160</v>
      </c>
      <c r="E66" s="30"/>
    </row>
    <row r="67" spans="1:5" ht="12.75">
      <c r="A67" s="27"/>
      <c r="B67" s="28"/>
      <c r="C67" s="28"/>
      <c r="D67" s="2" t="s">
        <v>161</v>
      </c>
      <c r="E67" s="30"/>
    </row>
    <row r="68" spans="1:5" ht="12.75">
      <c r="A68" s="27"/>
      <c r="B68" s="28"/>
      <c r="C68" s="28"/>
      <c r="D68" t="s">
        <v>162</v>
      </c>
      <c r="E68" s="30"/>
    </row>
    <row r="69" spans="1:5" ht="12.75">
      <c r="A69" s="27"/>
      <c r="B69" s="28"/>
      <c r="C69" s="28"/>
      <c r="D69" t="s">
        <v>163</v>
      </c>
      <c r="E69" s="30"/>
    </row>
    <row r="70" spans="1:5" ht="12.75">
      <c r="A70" s="27"/>
      <c r="B70" s="28"/>
      <c r="C70" s="28"/>
      <c r="D70" s="32" t="s">
        <v>103</v>
      </c>
      <c r="E70" s="30">
        <v>4</v>
      </c>
    </row>
    <row r="71" spans="1:5" ht="12.75">
      <c r="A71" s="27"/>
      <c r="B71" s="28"/>
      <c r="C71" s="28"/>
      <c r="D71" s="2" t="s">
        <v>45</v>
      </c>
      <c r="E71" s="30">
        <v>17</v>
      </c>
    </row>
    <row r="72" spans="1:5" ht="12.75">
      <c r="A72" s="27"/>
      <c r="B72" s="28"/>
      <c r="C72" s="28"/>
      <c r="D72" s="2" t="s">
        <v>164</v>
      </c>
      <c r="E72" s="30"/>
    </row>
    <row r="73" spans="1:5" ht="12.75">
      <c r="A73" s="27"/>
      <c r="B73" s="28"/>
      <c r="C73" s="28"/>
      <c r="D73" s="2" t="s">
        <v>165</v>
      </c>
      <c r="E73" s="30"/>
    </row>
    <row r="74" spans="1:5" ht="12.75">
      <c r="A74" s="27"/>
      <c r="B74" s="28"/>
      <c r="C74" s="28"/>
      <c r="D74" s="2" t="s">
        <v>166</v>
      </c>
      <c r="E74" s="30"/>
    </row>
    <row r="75" spans="1:5" ht="12.75">
      <c r="A75" s="27"/>
      <c r="B75" s="28"/>
      <c r="C75" s="28"/>
      <c r="D75" s="2" t="s">
        <v>167</v>
      </c>
      <c r="E75" s="30"/>
    </row>
    <row r="76" spans="1:5" ht="12.75">
      <c r="A76" s="27"/>
      <c r="B76" s="28"/>
      <c r="C76" s="28"/>
      <c r="D76" s="2" t="s">
        <v>168</v>
      </c>
      <c r="E76" s="30"/>
    </row>
    <row r="77" spans="1:5" ht="12.75">
      <c r="A77" s="27"/>
      <c r="B77" s="28"/>
      <c r="C77" s="28"/>
      <c r="D77" s="32" t="s">
        <v>169</v>
      </c>
      <c r="E77" s="30">
        <v>6</v>
      </c>
    </row>
    <row r="78" spans="1:5" ht="12.75">
      <c r="A78" s="27"/>
      <c r="B78" s="28"/>
      <c r="C78" s="28"/>
      <c r="D78" s="2" t="s">
        <v>170</v>
      </c>
      <c r="E78" s="30"/>
    </row>
    <row r="79" spans="1:5" ht="12.75">
      <c r="A79" s="27"/>
      <c r="B79" s="28"/>
      <c r="C79" s="28"/>
      <c r="D79" s="32" t="s">
        <v>171</v>
      </c>
      <c r="E79" s="30"/>
    </row>
    <row r="80" spans="1:5" ht="12.75">
      <c r="A80" s="27"/>
      <c r="B80" s="28"/>
      <c r="C80" s="28"/>
      <c r="D80" s="2" t="s">
        <v>172</v>
      </c>
      <c r="E80" s="30"/>
    </row>
    <row r="81" spans="1:5" ht="12.75">
      <c r="A81" s="27"/>
      <c r="B81" s="28"/>
      <c r="C81" s="28"/>
      <c r="D81" s="32" t="s">
        <v>66</v>
      </c>
      <c r="E81" s="30">
        <v>7</v>
      </c>
    </row>
    <row r="82" spans="1:5" ht="12.75">
      <c r="A82" s="27"/>
      <c r="B82" s="28"/>
      <c r="C82" s="28"/>
      <c r="D82" s="32" t="s">
        <v>173</v>
      </c>
      <c r="E82" s="30"/>
    </row>
    <row r="83" spans="1:5" ht="12.75">
      <c r="A83" s="27"/>
      <c r="B83" s="28"/>
      <c r="C83" s="28"/>
      <c r="D83" s="2" t="s">
        <v>174</v>
      </c>
      <c r="E83" s="30"/>
    </row>
    <row r="84" spans="1:5" ht="12.75">
      <c r="A84" s="27"/>
      <c r="B84" s="28"/>
      <c r="C84" s="28"/>
      <c r="D84" s="32" t="s">
        <v>175</v>
      </c>
      <c r="E84" s="30"/>
    </row>
    <row r="85" spans="1:5" ht="12.75">
      <c r="A85" s="27"/>
      <c r="B85" s="28"/>
      <c r="C85" s="28"/>
      <c r="D85" s="2" t="s">
        <v>176</v>
      </c>
      <c r="E85" s="30"/>
    </row>
    <row r="86" ht="12.75">
      <c r="D86" s="2" t="s">
        <v>177</v>
      </c>
    </row>
    <row r="87" ht="12.75">
      <c r="D87" s="32" t="s">
        <v>178</v>
      </c>
    </row>
    <row r="88" ht="12.75">
      <c r="D88" s="2" t="s">
        <v>179</v>
      </c>
    </row>
    <row r="89" ht="12.75">
      <c r="D89" s="2" t="s">
        <v>180</v>
      </c>
    </row>
    <row r="90" ht="12.75">
      <c r="D90" t="s">
        <v>181</v>
      </c>
    </row>
    <row r="91" ht="12.75">
      <c r="D91" s="32" t="s">
        <v>182</v>
      </c>
    </row>
    <row r="92" ht="12.75">
      <c r="D92" s="32" t="s">
        <v>183</v>
      </c>
    </row>
    <row r="93" ht="12.75">
      <c r="D93" s="2" t="s">
        <v>184</v>
      </c>
    </row>
    <row r="94" ht="12.75">
      <c r="D94" s="32" t="s">
        <v>185</v>
      </c>
    </row>
    <row r="95" spans="4:5" ht="12.75">
      <c r="D95" s="2" t="s">
        <v>32</v>
      </c>
      <c r="E95" s="3">
        <v>28</v>
      </c>
    </row>
    <row r="96" spans="4:5" ht="12.75">
      <c r="D96" s="2" t="s">
        <v>59</v>
      </c>
      <c r="E96" s="3">
        <v>8</v>
      </c>
    </row>
    <row r="97" spans="4:5" ht="12.75">
      <c r="D97" s="2" t="s">
        <v>112</v>
      </c>
      <c r="E97" s="3">
        <v>3</v>
      </c>
    </row>
  </sheetData>
  <sheetProtection/>
  <mergeCells count="2">
    <mergeCell ref="A1:O1"/>
    <mergeCell ref="A48:E48"/>
  </mergeCells>
  <printOptions/>
  <pageMargins left="0.5902777777777778" right="0.5902777777777778" top="0.5513888888888889" bottom="0.5118055555555556" header="0.5118055555555556" footer="0.5118055555555556"/>
  <pageSetup firstPageNumber="1" useFirstPageNumber="1"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3"/>
  <sheetViews>
    <sheetView zoomScalePageLayoutView="0" workbookViewId="0" topLeftCell="A1">
      <selection activeCell="N3" sqref="N3"/>
    </sheetView>
  </sheetViews>
  <sheetFormatPr defaultColWidth="11.57421875" defaultRowHeight="12.75"/>
  <cols>
    <col min="1" max="1" width="7.7109375" style="1" customWidth="1"/>
    <col min="2" max="2" width="19.00390625" style="0" customWidth="1"/>
    <col min="3" max="3" width="11.57421875" style="0" customWidth="1"/>
    <col min="4" max="4" width="21.57421875" style="2" customWidth="1"/>
    <col min="5" max="5" width="8.00390625" style="3" customWidth="1"/>
    <col min="6" max="6" width="8.421875" style="3" customWidth="1"/>
    <col min="7" max="7" width="8.00390625" style="3" customWidth="1"/>
    <col min="8" max="8" width="9.28125" style="3" customWidth="1"/>
    <col min="9" max="9" width="10.421875" style="3" customWidth="1"/>
    <col min="10" max="10" width="9.421875" style="3" customWidth="1"/>
    <col min="11" max="11" width="9.00390625" style="3" customWidth="1"/>
    <col min="12" max="12" width="8.421875" style="3" customWidth="1"/>
    <col min="13" max="13" width="9.28125" style="3" customWidth="1"/>
    <col min="14" max="14" width="8.8515625" style="3" customWidth="1"/>
    <col min="15" max="15" width="8.7109375" style="53" customWidth="1"/>
    <col min="16" max="16" width="7.28125" style="3" customWidth="1"/>
  </cols>
  <sheetData>
    <row r="1" spans="1:15" ht="15">
      <c r="A1" s="83" t="s">
        <v>585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6" s="11" customFormat="1" ht="22.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9" t="s">
        <v>12</v>
      </c>
      <c r="M2" s="9" t="s">
        <v>13</v>
      </c>
      <c r="N2" s="9" t="s">
        <v>14</v>
      </c>
      <c r="O2" s="68" t="s">
        <v>15</v>
      </c>
      <c r="P2" s="33" t="s">
        <v>16</v>
      </c>
    </row>
    <row r="3" spans="1:15" ht="12.75">
      <c r="A3" s="12" t="s">
        <v>17</v>
      </c>
      <c r="B3" s="13" t="s">
        <v>586</v>
      </c>
      <c r="C3" s="13" t="s">
        <v>252</v>
      </c>
      <c r="D3" s="18" t="s">
        <v>73</v>
      </c>
      <c r="E3" s="17">
        <v>1999</v>
      </c>
      <c r="F3" s="17">
        <v>14</v>
      </c>
      <c r="G3" s="17">
        <v>14</v>
      </c>
      <c r="H3" s="17">
        <v>14</v>
      </c>
      <c r="I3" s="17">
        <v>11</v>
      </c>
      <c r="J3" s="17">
        <v>14</v>
      </c>
      <c r="K3" s="17">
        <v>14</v>
      </c>
      <c r="L3" s="17">
        <v>14</v>
      </c>
      <c r="M3" s="17">
        <v>14</v>
      </c>
      <c r="N3" s="17">
        <v>11</v>
      </c>
      <c r="O3" s="16">
        <f>F3+G3+H3+I3+J3+K3+L3+M3+N3-I3</f>
        <v>109</v>
      </c>
    </row>
    <row r="4" spans="1:15" ht="12.75">
      <c r="A4" s="12" t="s">
        <v>21</v>
      </c>
      <c r="B4" s="19" t="s">
        <v>587</v>
      </c>
      <c r="C4" s="13" t="s">
        <v>588</v>
      </c>
      <c r="D4" s="19" t="s">
        <v>147</v>
      </c>
      <c r="E4" s="21">
        <v>2000</v>
      </c>
      <c r="F4" s="17">
        <v>9</v>
      </c>
      <c r="G4" s="17">
        <v>11</v>
      </c>
      <c r="H4" s="17">
        <v>11</v>
      </c>
      <c r="I4" s="17">
        <v>14</v>
      </c>
      <c r="J4" s="17">
        <v>11</v>
      </c>
      <c r="K4" s="17"/>
      <c r="L4" s="17">
        <v>11</v>
      </c>
      <c r="M4" s="17">
        <v>11</v>
      </c>
      <c r="N4" s="17">
        <v>14</v>
      </c>
      <c r="O4" s="14">
        <f>F4+G4+H4+I4+J4+K4+L4+M4+N4</f>
        <v>92</v>
      </c>
    </row>
    <row r="5" spans="1:15" ht="12.75">
      <c r="A5" s="12" t="s">
        <v>24</v>
      </c>
      <c r="B5" s="24" t="s">
        <v>589</v>
      </c>
      <c r="C5" s="24" t="s">
        <v>252</v>
      </c>
      <c r="D5" s="24" t="s">
        <v>151</v>
      </c>
      <c r="E5" s="26">
        <v>2000</v>
      </c>
      <c r="F5" s="17">
        <v>2</v>
      </c>
      <c r="G5" s="17">
        <v>5</v>
      </c>
      <c r="H5" s="17">
        <v>6</v>
      </c>
      <c r="I5" s="17">
        <v>6</v>
      </c>
      <c r="J5" s="17">
        <v>9</v>
      </c>
      <c r="K5" s="17">
        <v>11</v>
      </c>
      <c r="L5" s="17">
        <v>9</v>
      </c>
      <c r="M5" s="17">
        <v>9</v>
      </c>
      <c r="N5" s="17">
        <v>5</v>
      </c>
      <c r="O5" s="16">
        <f>F5+G5+H5+I5+J5+K5+L5+M5+N5-F5</f>
        <v>60</v>
      </c>
    </row>
    <row r="6" spans="1:15" ht="12.75">
      <c r="A6" s="12" t="s">
        <v>27</v>
      </c>
      <c r="B6" s="13" t="s">
        <v>590</v>
      </c>
      <c r="C6" s="13" t="s">
        <v>440</v>
      </c>
      <c r="D6" s="18" t="s">
        <v>147</v>
      </c>
      <c r="E6" s="17">
        <v>2000</v>
      </c>
      <c r="F6" s="17">
        <v>5</v>
      </c>
      <c r="G6" s="17"/>
      <c r="H6" s="17">
        <v>9</v>
      </c>
      <c r="I6" s="17">
        <v>9</v>
      </c>
      <c r="J6" s="17">
        <v>7</v>
      </c>
      <c r="K6" s="17"/>
      <c r="L6" s="17"/>
      <c r="M6" s="17"/>
      <c r="N6" s="17"/>
      <c r="O6" s="14">
        <f aca="true" t="shared" si="0" ref="O6:O31">F6+G6+H6+I6+J6+K6+L6+M6+N6</f>
        <v>30</v>
      </c>
    </row>
    <row r="7" spans="1:15" ht="12.75">
      <c r="A7" s="12" t="s">
        <v>29</v>
      </c>
      <c r="B7" s="13" t="s">
        <v>591</v>
      </c>
      <c r="C7" s="13" t="s">
        <v>592</v>
      </c>
      <c r="D7" s="18" t="s">
        <v>93</v>
      </c>
      <c r="E7" s="17">
        <v>1999</v>
      </c>
      <c r="F7" s="17">
        <v>4</v>
      </c>
      <c r="G7" s="17"/>
      <c r="H7" s="17">
        <v>7</v>
      </c>
      <c r="I7" s="17">
        <v>7</v>
      </c>
      <c r="J7" s="17"/>
      <c r="K7" s="17"/>
      <c r="L7" s="17"/>
      <c r="M7" s="17">
        <v>7</v>
      </c>
      <c r="N7" s="17">
        <v>4</v>
      </c>
      <c r="O7" s="14">
        <f t="shared" si="0"/>
        <v>29</v>
      </c>
    </row>
    <row r="8" spans="1:15" ht="12.75">
      <c r="A8" s="12" t="s">
        <v>33</v>
      </c>
      <c r="B8" s="13" t="s">
        <v>593</v>
      </c>
      <c r="C8" s="13" t="s">
        <v>216</v>
      </c>
      <c r="D8" s="18" t="s">
        <v>163</v>
      </c>
      <c r="E8" s="17">
        <v>1999</v>
      </c>
      <c r="F8" s="17"/>
      <c r="G8" s="17">
        <v>6</v>
      </c>
      <c r="H8" s="17"/>
      <c r="I8" s="17"/>
      <c r="J8" s="17"/>
      <c r="K8" s="17"/>
      <c r="L8" s="17"/>
      <c r="M8" s="17"/>
      <c r="N8" s="17">
        <v>7</v>
      </c>
      <c r="O8" s="14">
        <f t="shared" si="0"/>
        <v>13</v>
      </c>
    </row>
    <row r="9" spans="1:15" ht="12.75">
      <c r="A9" s="12" t="s">
        <v>36</v>
      </c>
      <c r="B9" s="13" t="s">
        <v>594</v>
      </c>
      <c r="C9" s="13" t="s">
        <v>194</v>
      </c>
      <c r="D9" s="18" t="s">
        <v>161</v>
      </c>
      <c r="E9" s="17">
        <v>2000</v>
      </c>
      <c r="F9" s="17">
        <v>11</v>
      </c>
      <c r="G9" s="17"/>
      <c r="H9" s="17"/>
      <c r="I9" s="17"/>
      <c r="J9" s="17"/>
      <c r="K9" s="17"/>
      <c r="L9" s="17"/>
      <c r="M9" s="17"/>
      <c r="N9" s="17"/>
      <c r="O9" s="14">
        <f t="shared" si="0"/>
        <v>11</v>
      </c>
    </row>
    <row r="10" spans="1:15" ht="12.75">
      <c r="A10" s="12" t="s">
        <v>39</v>
      </c>
      <c r="B10" s="13" t="s">
        <v>595</v>
      </c>
      <c r="C10" s="13" t="s">
        <v>358</v>
      </c>
      <c r="D10" s="18" t="s">
        <v>147</v>
      </c>
      <c r="E10" s="17">
        <v>1999</v>
      </c>
      <c r="F10" s="17">
        <v>3</v>
      </c>
      <c r="G10" s="17">
        <v>4</v>
      </c>
      <c r="H10" s="17">
        <v>4</v>
      </c>
      <c r="I10" s="17"/>
      <c r="J10" s="17"/>
      <c r="K10" s="17"/>
      <c r="L10" s="17"/>
      <c r="M10" s="17"/>
      <c r="N10" s="17"/>
      <c r="O10" s="14">
        <f t="shared" si="0"/>
        <v>11</v>
      </c>
    </row>
    <row r="11" spans="1:15" ht="12.75">
      <c r="A11" s="12" t="s">
        <v>42</v>
      </c>
      <c r="B11" s="13" t="s">
        <v>596</v>
      </c>
      <c r="C11" s="13" t="s">
        <v>194</v>
      </c>
      <c r="D11" s="18" t="s">
        <v>597</v>
      </c>
      <c r="E11" s="17">
        <v>2000</v>
      </c>
      <c r="F11" s="17"/>
      <c r="G11" s="17"/>
      <c r="H11" s="17"/>
      <c r="I11" s="17"/>
      <c r="J11" s="17"/>
      <c r="K11" s="17"/>
      <c r="L11" s="17"/>
      <c r="M11" s="17"/>
      <c r="N11" s="17">
        <v>9</v>
      </c>
      <c r="O11" s="14">
        <f t="shared" si="0"/>
        <v>9</v>
      </c>
    </row>
    <row r="12" spans="1:15" ht="12.75">
      <c r="A12" s="12" t="s">
        <v>46</v>
      </c>
      <c r="B12" s="24" t="s">
        <v>598</v>
      </c>
      <c r="C12" s="24" t="s">
        <v>190</v>
      </c>
      <c r="D12" s="24" t="s">
        <v>183</v>
      </c>
      <c r="E12" s="26">
        <v>1999</v>
      </c>
      <c r="F12" s="17"/>
      <c r="G12" s="17"/>
      <c r="H12" s="17"/>
      <c r="I12" s="17"/>
      <c r="J12" s="17"/>
      <c r="K12" s="17">
        <v>9</v>
      </c>
      <c r="L12" s="17"/>
      <c r="M12" s="17"/>
      <c r="N12" s="17"/>
      <c r="O12" s="14">
        <f t="shared" si="0"/>
        <v>9</v>
      </c>
    </row>
    <row r="13" spans="1:15" ht="12.75">
      <c r="A13" s="12" t="s">
        <v>50</v>
      </c>
      <c r="B13" s="13" t="s">
        <v>599</v>
      </c>
      <c r="C13" s="13" t="s">
        <v>341</v>
      </c>
      <c r="D13" s="18" t="s">
        <v>164</v>
      </c>
      <c r="E13" s="17">
        <v>2000</v>
      </c>
      <c r="F13" s="17"/>
      <c r="G13" s="17">
        <v>9</v>
      </c>
      <c r="H13" s="17"/>
      <c r="I13" s="17"/>
      <c r="J13" s="17"/>
      <c r="K13" s="17"/>
      <c r="L13" s="17"/>
      <c r="M13" s="17"/>
      <c r="N13" s="17"/>
      <c r="O13" s="14">
        <f t="shared" si="0"/>
        <v>9</v>
      </c>
    </row>
    <row r="14" spans="1:15" ht="12.75">
      <c r="A14" s="12" t="s">
        <v>54</v>
      </c>
      <c r="B14" s="13" t="s">
        <v>600</v>
      </c>
      <c r="C14" s="13" t="s">
        <v>422</v>
      </c>
      <c r="D14" s="18" t="s">
        <v>26</v>
      </c>
      <c r="E14" s="17">
        <v>2000</v>
      </c>
      <c r="F14" s="17"/>
      <c r="G14" s="17"/>
      <c r="H14" s="17"/>
      <c r="I14" s="17"/>
      <c r="J14" s="17"/>
      <c r="K14" s="17"/>
      <c r="L14" s="17"/>
      <c r="M14" s="17">
        <v>6</v>
      </c>
      <c r="N14" s="17">
        <v>2</v>
      </c>
      <c r="O14" s="14">
        <f t="shared" si="0"/>
        <v>8</v>
      </c>
    </row>
    <row r="15" spans="1:15" ht="12.75">
      <c r="A15" s="12" t="s">
        <v>56</v>
      </c>
      <c r="B15" s="13" t="s">
        <v>357</v>
      </c>
      <c r="C15" s="13" t="s">
        <v>192</v>
      </c>
      <c r="D15" s="18" t="s">
        <v>73</v>
      </c>
      <c r="E15" s="17">
        <v>2000</v>
      </c>
      <c r="F15" s="17"/>
      <c r="G15" s="17"/>
      <c r="H15" s="17"/>
      <c r="I15" s="17"/>
      <c r="J15" s="17"/>
      <c r="K15" s="17"/>
      <c r="L15" s="17">
        <v>7</v>
      </c>
      <c r="M15" s="17"/>
      <c r="N15" s="17">
        <v>1</v>
      </c>
      <c r="O15" s="14">
        <f t="shared" si="0"/>
        <v>8</v>
      </c>
    </row>
    <row r="16" spans="1:15" ht="12.75">
      <c r="A16" s="12" t="s">
        <v>60</v>
      </c>
      <c r="B16" s="13" t="s">
        <v>601</v>
      </c>
      <c r="C16" s="13" t="s">
        <v>592</v>
      </c>
      <c r="D16" s="18" t="s">
        <v>147</v>
      </c>
      <c r="E16" s="17">
        <v>2000</v>
      </c>
      <c r="F16" s="17"/>
      <c r="G16" s="17"/>
      <c r="H16" s="17"/>
      <c r="I16" s="17">
        <v>3</v>
      </c>
      <c r="J16" s="17"/>
      <c r="K16" s="17"/>
      <c r="L16" s="17"/>
      <c r="M16" s="17">
        <v>5</v>
      </c>
      <c r="N16" s="17"/>
      <c r="O16" s="14">
        <f t="shared" si="0"/>
        <v>8</v>
      </c>
    </row>
    <row r="17" spans="1:15" ht="12.75">
      <c r="A17" s="12" t="s">
        <v>63</v>
      </c>
      <c r="B17" s="13" t="s">
        <v>602</v>
      </c>
      <c r="C17" s="13" t="s">
        <v>194</v>
      </c>
      <c r="D17" s="18" t="s">
        <v>163</v>
      </c>
      <c r="E17" s="17">
        <v>2000</v>
      </c>
      <c r="F17" s="17"/>
      <c r="G17" s="17">
        <v>7</v>
      </c>
      <c r="H17" s="17"/>
      <c r="I17" s="17"/>
      <c r="J17" s="17"/>
      <c r="K17" s="17"/>
      <c r="L17" s="17"/>
      <c r="M17" s="17"/>
      <c r="N17" s="17"/>
      <c r="O17" s="14">
        <f t="shared" si="0"/>
        <v>7</v>
      </c>
    </row>
    <row r="18" spans="1:15" ht="12.75">
      <c r="A18" s="12" t="s">
        <v>67</v>
      </c>
      <c r="B18" s="24" t="s">
        <v>603</v>
      </c>
      <c r="C18" s="24" t="s">
        <v>424</v>
      </c>
      <c r="D18" s="25" t="s">
        <v>162</v>
      </c>
      <c r="E18" s="26">
        <v>1999</v>
      </c>
      <c r="F18" s="17">
        <v>7</v>
      </c>
      <c r="G18" s="17"/>
      <c r="H18" s="17"/>
      <c r="I18" s="17"/>
      <c r="J18" s="17"/>
      <c r="K18" s="17"/>
      <c r="L18" s="17"/>
      <c r="M18" s="17"/>
      <c r="N18" s="17"/>
      <c r="O18" s="14">
        <f t="shared" si="0"/>
        <v>7</v>
      </c>
    </row>
    <row r="19" spans="1:15" ht="12.75">
      <c r="A19" s="12" t="s">
        <v>70</v>
      </c>
      <c r="B19" s="13" t="s">
        <v>226</v>
      </c>
      <c r="C19" s="13" t="s">
        <v>243</v>
      </c>
      <c r="D19" s="24" t="s">
        <v>183</v>
      </c>
      <c r="E19" s="26">
        <v>1999</v>
      </c>
      <c r="F19" s="17"/>
      <c r="G19" s="17"/>
      <c r="H19" s="17"/>
      <c r="I19" s="17"/>
      <c r="J19" s="17"/>
      <c r="K19" s="17">
        <v>7</v>
      </c>
      <c r="L19" s="17"/>
      <c r="M19" s="17"/>
      <c r="N19" s="17"/>
      <c r="O19" s="14">
        <f t="shared" si="0"/>
        <v>7</v>
      </c>
    </row>
    <row r="20" spans="1:15" ht="12.75">
      <c r="A20" s="12" t="s">
        <v>74</v>
      </c>
      <c r="B20" s="13" t="s">
        <v>604</v>
      </c>
      <c r="C20" s="13" t="s">
        <v>605</v>
      </c>
      <c r="D20" s="18" t="s">
        <v>163</v>
      </c>
      <c r="E20" s="17">
        <v>2000</v>
      </c>
      <c r="F20" s="17"/>
      <c r="G20" s="17">
        <v>3</v>
      </c>
      <c r="H20" s="17"/>
      <c r="I20" s="17"/>
      <c r="J20" s="17"/>
      <c r="K20" s="17"/>
      <c r="L20" s="17"/>
      <c r="M20" s="17"/>
      <c r="N20" s="17">
        <v>3</v>
      </c>
      <c r="O20" s="14">
        <f t="shared" si="0"/>
        <v>6</v>
      </c>
    </row>
    <row r="21" spans="1:15" ht="12.75">
      <c r="A21" s="12" t="s">
        <v>77</v>
      </c>
      <c r="B21" s="13" t="s">
        <v>606</v>
      </c>
      <c r="C21" s="13" t="s">
        <v>222</v>
      </c>
      <c r="D21" s="18" t="s">
        <v>151</v>
      </c>
      <c r="E21" s="17">
        <v>2000</v>
      </c>
      <c r="F21" s="17"/>
      <c r="G21" s="17"/>
      <c r="H21" s="17"/>
      <c r="I21" s="17"/>
      <c r="J21" s="17"/>
      <c r="K21" s="17"/>
      <c r="L21" s="17"/>
      <c r="M21" s="17"/>
      <c r="N21" s="17">
        <v>6</v>
      </c>
      <c r="O21" s="14">
        <f t="shared" si="0"/>
        <v>6</v>
      </c>
    </row>
    <row r="22" spans="1:15" ht="12.75">
      <c r="A22" s="12" t="s">
        <v>81</v>
      </c>
      <c r="B22" s="13" t="s">
        <v>607</v>
      </c>
      <c r="C22" s="13" t="s">
        <v>605</v>
      </c>
      <c r="D22" s="24" t="s">
        <v>183</v>
      </c>
      <c r="E22" s="26">
        <v>1999</v>
      </c>
      <c r="F22" s="17"/>
      <c r="G22" s="17"/>
      <c r="H22" s="17"/>
      <c r="I22" s="17"/>
      <c r="J22" s="17"/>
      <c r="K22" s="17">
        <v>6</v>
      </c>
      <c r="L22" s="17"/>
      <c r="M22" s="17"/>
      <c r="N22" s="17"/>
      <c r="O22" s="14">
        <f t="shared" si="0"/>
        <v>6</v>
      </c>
    </row>
    <row r="23" spans="1:15" ht="12.75">
      <c r="A23" s="12" t="s">
        <v>84</v>
      </c>
      <c r="B23" s="13" t="s">
        <v>608</v>
      </c>
      <c r="C23" s="13" t="s">
        <v>420</v>
      </c>
      <c r="D23" s="18" t="s">
        <v>152</v>
      </c>
      <c r="E23" s="17">
        <v>1999</v>
      </c>
      <c r="F23" s="17">
        <v>6</v>
      </c>
      <c r="G23" s="17"/>
      <c r="H23" s="17"/>
      <c r="I23" s="17"/>
      <c r="J23" s="17"/>
      <c r="K23" s="17"/>
      <c r="L23" s="17"/>
      <c r="M23" s="17"/>
      <c r="N23" s="17"/>
      <c r="O23" s="14">
        <f t="shared" si="0"/>
        <v>6</v>
      </c>
    </row>
    <row r="24" spans="1:15" ht="12.75">
      <c r="A24" s="12" t="s">
        <v>87</v>
      </c>
      <c r="B24" s="13" t="s">
        <v>609</v>
      </c>
      <c r="C24" s="13" t="s">
        <v>216</v>
      </c>
      <c r="D24" s="18" t="s">
        <v>151</v>
      </c>
      <c r="E24" s="17">
        <v>2000</v>
      </c>
      <c r="F24" s="17"/>
      <c r="G24" s="17"/>
      <c r="H24" s="17"/>
      <c r="I24" s="17">
        <v>5</v>
      </c>
      <c r="J24" s="17"/>
      <c r="K24" s="17"/>
      <c r="L24" s="17"/>
      <c r="M24" s="17"/>
      <c r="N24" s="17"/>
      <c r="O24" s="14">
        <f t="shared" si="0"/>
        <v>5</v>
      </c>
    </row>
    <row r="25" spans="1:15" ht="12.75">
      <c r="A25" s="12" t="s">
        <v>89</v>
      </c>
      <c r="B25" s="19" t="s">
        <v>610</v>
      </c>
      <c r="C25" s="13" t="s">
        <v>233</v>
      </c>
      <c r="D25" s="24" t="s">
        <v>183</v>
      </c>
      <c r="E25" s="26">
        <v>1999</v>
      </c>
      <c r="F25" s="17"/>
      <c r="G25" s="17"/>
      <c r="H25" s="17"/>
      <c r="I25" s="17"/>
      <c r="J25" s="17"/>
      <c r="K25" s="17">
        <v>5</v>
      </c>
      <c r="L25" s="17"/>
      <c r="M25" s="17"/>
      <c r="N25" s="17"/>
      <c r="O25" s="14">
        <f t="shared" si="0"/>
        <v>5</v>
      </c>
    </row>
    <row r="26" spans="1:15" ht="12.75">
      <c r="A26" s="12" t="s">
        <v>91</v>
      </c>
      <c r="B26" s="13" t="s">
        <v>611</v>
      </c>
      <c r="C26" s="13" t="s">
        <v>341</v>
      </c>
      <c r="D26" s="18" t="s">
        <v>148</v>
      </c>
      <c r="E26" s="17">
        <v>2000</v>
      </c>
      <c r="F26" s="17"/>
      <c r="G26" s="17"/>
      <c r="H26" s="17">
        <v>5</v>
      </c>
      <c r="I26" s="17"/>
      <c r="J26" s="17"/>
      <c r="K26" s="17"/>
      <c r="L26" s="17"/>
      <c r="M26" s="17"/>
      <c r="N26" s="17"/>
      <c r="O26" s="14">
        <f t="shared" si="0"/>
        <v>5</v>
      </c>
    </row>
    <row r="27" spans="1:15" ht="12.75">
      <c r="A27" s="12" t="s">
        <v>94</v>
      </c>
      <c r="B27" s="13" t="s">
        <v>612</v>
      </c>
      <c r="C27" s="13" t="s">
        <v>613</v>
      </c>
      <c r="D27" s="18" t="s">
        <v>157</v>
      </c>
      <c r="E27" s="17">
        <v>1999</v>
      </c>
      <c r="F27" s="17"/>
      <c r="G27" s="17"/>
      <c r="H27" s="17">
        <v>1</v>
      </c>
      <c r="I27" s="17">
        <v>4</v>
      </c>
      <c r="J27" s="17"/>
      <c r="K27" s="17"/>
      <c r="L27" s="17"/>
      <c r="M27" s="17"/>
      <c r="N27" s="17"/>
      <c r="O27" s="14">
        <f t="shared" si="0"/>
        <v>5</v>
      </c>
    </row>
    <row r="28" spans="1:15" ht="12.75">
      <c r="A28" s="12" t="s">
        <v>97</v>
      </c>
      <c r="B28" s="13" t="s">
        <v>614</v>
      </c>
      <c r="C28" s="13" t="s">
        <v>341</v>
      </c>
      <c r="D28" s="13" t="s">
        <v>147</v>
      </c>
      <c r="E28" s="17">
        <v>2000</v>
      </c>
      <c r="F28" s="26"/>
      <c r="G28" s="17"/>
      <c r="H28" s="17">
        <v>3</v>
      </c>
      <c r="I28" s="17"/>
      <c r="J28" s="17"/>
      <c r="K28" s="17"/>
      <c r="L28" s="17"/>
      <c r="M28" s="17"/>
      <c r="N28" s="17"/>
      <c r="O28" s="14">
        <f t="shared" si="0"/>
        <v>3</v>
      </c>
    </row>
    <row r="29" spans="1:15" ht="12.75">
      <c r="A29" s="12" t="s">
        <v>100</v>
      </c>
      <c r="B29" s="13" t="s">
        <v>460</v>
      </c>
      <c r="C29" s="13" t="s">
        <v>420</v>
      </c>
      <c r="D29" s="18" t="s">
        <v>147</v>
      </c>
      <c r="E29" s="17">
        <v>1999</v>
      </c>
      <c r="F29" s="17">
        <v>1</v>
      </c>
      <c r="G29" s="17"/>
      <c r="H29" s="17"/>
      <c r="I29" s="17">
        <v>2</v>
      </c>
      <c r="J29" s="17"/>
      <c r="K29" s="17"/>
      <c r="L29" s="17"/>
      <c r="M29" s="17"/>
      <c r="N29" s="17"/>
      <c r="O29" s="14">
        <f t="shared" si="0"/>
        <v>3</v>
      </c>
    </row>
    <row r="30" spans="1:15" ht="12.75">
      <c r="A30" s="12" t="s">
        <v>104</v>
      </c>
      <c r="B30" s="13" t="s">
        <v>615</v>
      </c>
      <c r="C30" s="13" t="s">
        <v>605</v>
      </c>
      <c r="D30" s="18" t="s">
        <v>49</v>
      </c>
      <c r="E30" s="17">
        <v>2000</v>
      </c>
      <c r="F30" s="17"/>
      <c r="G30" s="17">
        <v>1</v>
      </c>
      <c r="H30" s="17">
        <v>2</v>
      </c>
      <c r="I30" s="17"/>
      <c r="J30" s="17"/>
      <c r="K30" s="17"/>
      <c r="L30" s="17"/>
      <c r="M30" s="17"/>
      <c r="N30" s="17"/>
      <c r="O30" s="14">
        <f t="shared" si="0"/>
        <v>3</v>
      </c>
    </row>
    <row r="31" spans="1:15" ht="12.75">
      <c r="A31" s="12" t="s">
        <v>106</v>
      </c>
      <c r="B31" s="13" t="s">
        <v>447</v>
      </c>
      <c r="C31" s="13" t="s">
        <v>265</v>
      </c>
      <c r="D31" s="18" t="s">
        <v>164</v>
      </c>
      <c r="E31" s="17">
        <v>2000</v>
      </c>
      <c r="F31" s="17"/>
      <c r="G31" s="17">
        <v>2</v>
      </c>
      <c r="H31" s="17"/>
      <c r="I31" s="17"/>
      <c r="J31" s="17"/>
      <c r="K31" s="17"/>
      <c r="L31" s="17"/>
      <c r="M31" s="17"/>
      <c r="N31" s="17"/>
      <c r="O31" s="14">
        <f t="shared" si="0"/>
        <v>2</v>
      </c>
    </row>
    <row r="32" spans="1:15" ht="12.75">
      <c r="A32" s="27"/>
      <c r="B32" s="41"/>
      <c r="C32" s="41"/>
      <c r="D32" s="67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4"/>
    </row>
    <row r="33" spans="1:5" ht="12.75">
      <c r="A33" s="45"/>
      <c r="B33" s="46"/>
      <c r="C33" s="46"/>
      <c r="D33" s="46"/>
      <c r="E33" s="48"/>
    </row>
    <row r="34" spans="1:5" ht="12.75">
      <c r="A34" s="45"/>
      <c r="B34" s="46"/>
      <c r="C34" s="46"/>
      <c r="D34" s="47"/>
      <c r="E34" s="48"/>
    </row>
    <row r="35" spans="1:5" ht="12.75">
      <c r="A35" s="45"/>
      <c r="B35" s="46"/>
      <c r="C35" s="46"/>
      <c r="D35" t="s">
        <v>147</v>
      </c>
      <c r="E35" s="48">
        <f>O4+O6+O10+O16+O28+O29</f>
        <v>147</v>
      </c>
    </row>
    <row r="36" spans="1:5" ht="12.75">
      <c r="A36" s="45"/>
      <c r="B36" s="46"/>
      <c r="C36" s="46"/>
      <c r="D36" s="2" t="s">
        <v>26</v>
      </c>
      <c r="E36" s="48">
        <v>8</v>
      </c>
    </row>
    <row r="37" spans="1:5" ht="12.75">
      <c r="A37" s="45"/>
      <c r="B37" s="46"/>
      <c r="C37" s="46"/>
      <c r="D37" s="2" t="s">
        <v>49</v>
      </c>
      <c r="E37" s="48">
        <v>3</v>
      </c>
    </row>
    <row r="38" spans="1:5" ht="12.75">
      <c r="A38" s="45"/>
      <c r="B38" s="46"/>
      <c r="C38" s="46"/>
      <c r="D38" s="2" t="s">
        <v>73</v>
      </c>
      <c r="E38" s="48">
        <v>117</v>
      </c>
    </row>
    <row r="39" spans="1:5" ht="12.75">
      <c r="A39" s="45"/>
      <c r="B39" s="46"/>
      <c r="C39" s="46"/>
      <c r="D39" t="s">
        <v>148</v>
      </c>
      <c r="E39" s="48">
        <v>5</v>
      </c>
    </row>
    <row r="40" spans="1:5" ht="12.75">
      <c r="A40" s="45"/>
      <c r="B40" s="46"/>
      <c r="C40" s="46"/>
      <c r="D40" t="s">
        <v>149</v>
      </c>
      <c r="E40" s="48"/>
    </row>
    <row r="41" spans="1:5" ht="12.75">
      <c r="A41" s="45"/>
      <c r="B41" s="46"/>
      <c r="C41" s="46"/>
      <c r="D41" s="2" t="s">
        <v>93</v>
      </c>
      <c r="E41" s="48">
        <v>29</v>
      </c>
    </row>
    <row r="42" spans="1:5" ht="12.75">
      <c r="A42" s="45"/>
      <c r="B42" s="46"/>
      <c r="C42" s="46"/>
      <c r="D42" t="s">
        <v>150</v>
      </c>
      <c r="E42" s="48"/>
    </row>
    <row r="43" spans="1:5" ht="12.75">
      <c r="A43" s="45"/>
      <c r="B43" s="46"/>
      <c r="C43" s="46"/>
      <c r="D43" t="s">
        <v>151</v>
      </c>
      <c r="E43" s="48">
        <v>71</v>
      </c>
    </row>
    <row r="44" spans="1:5" ht="12.75">
      <c r="A44" s="45"/>
      <c r="B44" s="46"/>
      <c r="C44" s="46"/>
      <c r="D44" t="s">
        <v>152</v>
      </c>
      <c r="E44" s="48">
        <v>6</v>
      </c>
    </row>
    <row r="45" spans="1:5" ht="12.75">
      <c r="A45" s="45"/>
      <c r="B45" s="46"/>
      <c r="C45" s="46"/>
      <c r="D45" s="2" t="s">
        <v>153</v>
      </c>
      <c r="E45" s="48"/>
    </row>
    <row r="46" spans="1:5" ht="12.75">
      <c r="A46" s="45"/>
      <c r="B46" s="46"/>
      <c r="C46" s="46"/>
      <c r="D46" s="2" t="s">
        <v>154</v>
      </c>
      <c r="E46" s="48"/>
    </row>
    <row r="47" spans="1:5" ht="12.75">
      <c r="A47" s="45"/>
      <c r="B47" s="46"/>
      <c r="C47" s="46"/>
      <c r="D47" s="2" t="s">
        <v>155</v>
      </c>
      <c r="E47" s="48"/>
    </row>
    <row r="48" spans="1:5" ht="12.75">
      <c r="A48" s="45"/>
      <c r="B48" s="46"/>
      <c r="C48" s="46"/>
      <c r="D48" s="2" t="s">
        <v>156</v>
      </c>
      <c r="E48" s="48"/>
    </row>
    <row r="49" spans="1:5" ht="12.75">
      <c r="A49" s="45"/>
      <c r="B49" s="46"/>
      <c r="C49" s="46"/>
      <c r="D49" s="32" t="s">
        <v>157</v>
      </c>
      <c r="E49" s="48">
        <v>5</v>
      </c>
    </row>
    <row r="50" spans="1:5" ht="12.75">
      <c r="A50" s="45"/>
      <c r="B50" s="46"/>
      <c r="C50" s="46"/>
      <c r="D50" s="32" t="s">
        <v>158</v>
      </c>
      <c r="E50" s="48"/>
    </row>
    <row r="51" spans="1:5" ht="12.75">
      <c r="A51" s="45"/>
      <c r="B51" s="46"/>
      <c r="C51" s="46"/>
      <c r="D51" s="32" t="s">
        <v>159</v>
      </c>
      <c r="E51" s="48"/>
    </row>
    <row r="52" spans="1:5" ht="12.75">
      <c r="A52" s="45"/>
      <c r="B52" s="46"/>
      <c r="C52" s="46"/>
      <c r="D52" s="2" t="s">
        <v>160</v>
      </c>
      <c r="E52" s="48"/>
    </row>
    <row r="53" spans="1:5" ht="12.75">
      <c r="A53" s="45"/>
      <c r="B53" s="46"/>
      <c r="C53" s="46"/>
      <c r="D53" s="2" t="s">
        <v>161</v>
      </c>
      <c r="E53" s="48">
        <v>11</v>
      </c>
    </row>
    <row r="54" spans="1:5" ht="12.75">
      <c r="A54" s="45"/>
      <c r="B54" s="46"/>
      <c r="C54" s="46"/>
      <c r="D54" t="s">
        <v>162</v>
      </c>
      <c r="E54" s="48">
        <v>7</v>
      </c>
    </row>
    <row r="55" spans="1:5" ht="12.75">
      <c r="A55" s="45"/>
      <c r="B55" s="46"/>
      <c r="C55" s="46"/>
      <c r="D55" t="s">
        <v>163</v>
      </c>
      <c r="E55" s="48">
        <v>26</v>
      </c>
    </row>
    <row r="56" spans="1:5" ht="12.75">
      <c r="A56" s="45"/>
      <c r="B56" s="46"/>
      <c r="C56" s="46"/>
      <c r="D56" s="32" t="s">
        <v>103</v>
      </c>
      <c r="E56" s="48"/>
    </row>
    <row r="57" spans="1:5" ht="12.75">
      <c r="A57" s="45"/>
      <c r="B57" s="46"/>
      <c r="C57" s="46"/>
      <c r="D57" s="2" t="s">
        <v>45</v>
      </c>
      <c r="E57" s="48"/>
    </row>
    <row r="58" spans="1:5" ht="12.75">
      <c r="A58" s="45"/>
      <c r="B58" s="46"/>
      <c r="C58" s="46"/>
      <c r="D58" s="2" t="s">
        <v>164</v>
      </c>
      <c r="E58" s="48">
        <v>11</v>
      </c>
    </row>
    <row r="59" spans="1:5" ht="12.75">
      <c r="A59" s="45"/>
      <c r="B59" s="46"/>
      <c r="C59" s="46"/>
      <c r="D59" s="2" t="s">
        <v>165</v>
      </c>
      <c r="E59" s="48"/>
    </row>
    <row r="60" spans="1:5" ht="12.75">
      <c r="A60" s="45"/>
      <c r="B60" s="46"/>
      <c r="C60" s="46"/>
      <c r="D60" s="2" t="s">
        <v>166</v>
      </c>
      <c r="E60" s="48"/>
    </row>
    <row r="61" spans="1:5" ht="12.75">
      <c r="A61" s="45"/>
      <c r="B61" s="46"/>
      <c r="C61" s="46"/>
      <c r="D61" s="2" t="s">
        <v>167</v>
      </c>
      <c r="E61" s="48"/>
    </row>
    <row r="62" spans="1:5" ht="12.75">
      <c r="A62" s="45"/>
      <c r="B62" s="46"/>
      <c r="C62" s="46"/>
      <c r="D62" s="2" t="s">
        <v>168</v>
      </c>
      <c r="E62" s="48"/>
    </row>
    <row r="63" spans="1:5" ht="12.75">
      <c r="A63" s="45"/>
      <c r="B63" s="46"/>
      <c r="C63" s="46"/>
      <c r="D63" s="32" t="s">
        <v>169</v>
      </c>
      <c r="E63" s="48"/>
    </row>
    <row r="64" spans="1:5" ht="12.75">
      <c r="A64" s="45"/>
      <c r="B64" s="46"/>
      <c r="C64" s="46"/>
      <c r="D64" s="2" t="s">
        <v>170</v>
      </c>
      <c r="E64" s="48"/>
    </row>
    <row r="65" spans="1:5" ht="12.75">
      <c r="A65" s="45"/>
      <c r="B65" s="46"/>
      <c r="C65" s="46"/>
      <c r="D65" s="32" t="s">
        <v>171</v>
      </c>
      <c r="E65" s="48"/>
    </row>
    <row r="66" spans="1:5" ht="12.75">
      <c r="A66" s="45"/>
      <c r="B66" s="46"/>
      <c r="C66" s="46"/>
      <c r="D66" s="2" t="s">
        <v>172</v>
      </c>
      <c r="E66" s="48"/>
    </row>
    <row r="67" spans="1:5" ht="12.75">
      <c r="A67" s="45"/>
      <c r="B67" s="46"/>
      <c r="C67" s="46"/>
      <c r="D67" s="32" t="s">
        <v>66</v>
      </c>
      <c r="E67" s="48"/>
    </row>
    <row r="68" spans="1:5" ht="12.75">
      <c r="A68" s="45"/>
      <c r="B68" s="46"/>
      <c r="C68" s="46"/>
      <c r="D68" s="32" t="s">
        <v>173</v>
      </c>
      <c r="E68" s="48"/>
    </row>
    <row r="69" spans="1:5" ht="12.75">
      <c r="A69" s="45"/>
      <c r="B69" s="46"/>
      <c r="C69" s="46"/>
      <c r="D69" s="2" t="s">
        <v>174</v>
      </c>
      <c r="E69" s="48"/>
    </row>
    <row r="70" spans="1:5" ht="12.75">
      <c r="A70" s="45"/>
      <c r="B70" s="46"/>
      <c r="C70" s="46"/>
      <c r="D70" s="32" t="s">
        <v>175</v>
      </c>
      <c r="E70" s="48"/>
    </row>
    <row r="71" spans="1:5" ht="12.75">
      <c r="A71" s="45"/>
      <c r="B71" s="46"/>
      <c r="C71" s="46"/>
      <c r="D71" s="2" t="s">
        <v>176</v>
      </c>
      <c r="E71" s="48"/>
    </row>
    <row r="72" spans="1:5" ht="12.75">
      <c r="A72" s="45"/>
      <c r="B72" s="46"/>
      <c r="C72" s="46"/>
      <c r="D72" s="2" t="s">
        <v>177</v>
      </c>
      <c r="E72" s="48"/>
    </row>
    <row r="73" spans="1:5" ht="12.75">
      <c r="A73" s="45"/>
      <c r="B73" s="46"/>
      <c r="C73" s="46"/>
      <c r="D73" s="32" t="s">
        <v>178</v>
      </c>
      <c r="E73" s="48"/>
    </row>
    <row r="74" spans="1:5" ht="12.75">
      <c r="A74" s="45"/>
      <c r="B74" s="46"/>
      <c r="C74" s="46"/>
      <c r="D74" s="2" t="s">
        <v>179</v>
      </c>
      <c r="E74" s="48"/>
    </row>
    <row r="75" spans="1:5" ht="12.75">
      <c r="A75" s="45"/>
      <c r="B75" s="46"/>
      <c r="C75" s="46"/>
      <c r="D75" s="2" t="s">
        <v>180</v>
      </c>
      <c r="E75" s="48"/>
    </row>
    <row r="76" spans="1:5" ht="12.75">
      <c r="A76" s="45"/>
      <c r="B76" s="46"/>
      <c r="C76" s="46"/>
      <c r="D76" t="s">
        <v>181</v>
      </c>
      <c r="E76" s="48"/>
    </row>
    <row r="77" spans="1:5" ht="12.75">
      <c r="A77" s="45"/>
      <c r="B77" s="46"/>
      <c r="C77" s="46"/>
      <c r="D77" s="32" t="s">
        <v>182</v>
      </c>
      <c r="E77" s="48"/>
    </row>
    <row r="78" spans="1:5" ht="12.75">
      <c r="A78" s="45"/>
      <c r="B78" s="46"/>
      <c r="C78" s="46"/>
      <c r="D78" s="32" t="s">
        <v>183</v>
      </c>
      <c r="E78" s="48">
        <v>27</v>
      </c>
    </row>
    <row r="79" spans="1:5" ht="12.75">
      <c r="A79" s="45"/>
      <c r="B79" s="46"/>
      <c r="C79" s="46"/>
      <c r="D79" s="2" t="s">
        <v>184</v>
      </c>
      <c r="E79" s="48"/>
    </row>
    <row r="80" spans="1:5" ht="12.75">
      <c r="A80" s="45"/>
      <c r="B80" s="46"/>
      <c r="C80" s="46"/>
      <c r="D80" s="32" t="s">
        <v>185</v>
      </c>
      <c r="E80" s="48"/>
    </row>
    <row r="81" spans="1:5" ht="12.75">
      <c r="A81" s="45"/>
      <c r="B81" s="46"/>
      <c r="C81" s="46"/>
      <c r="D81" s="52" t="s">
        <v>597</v>
      </c>
      <c r="E81" s="48">
        <v>9</v>
      </c>
    </row>
    <row r="82" spans="1:5" ht="12.75">
      <c r="A82" s="45"/>
      <c r="B82" s="46"/>
      <c r="C82" s="46"/>
      <c r="D82" s="52"/>
      <c r="E82" s="48"/>
    </row>
    <row r="83" spans="1:5" ht="12.75">
      <c r="A83" s="45"/>
      <c r="B83" s="46"/>
      <c r="C83" s="46"/>
      <c r="D83" s="52"/>
      <c r="E83" s="48"/>
    </row>
    <row r="84" spans="1:5" ht="12.75">
      <c r="A84" s="45"/>
      <c r="B84" s="46"/>
      <c r="C84" s="46"/>
      <c r="D84" s="52"/>
      <c r="E84" s="48"/>
    </row>
    <row r="85" spans="1:5" ht="12.75">
      <c r="A85" s="45"/>
      <c r="B85" s="46"/>
      <c r="C85" s="46"/>
      <c r="D85" s="52"/>
      <c r="E85" s="48"/>
    </row>
    <row r="86" spans="1:5" ht="12.75">
      <c r="A86" s="45"/>
      <c r="B86" s="46"/>
      <c r="C86" s="46"/>
      <c r="D86" s="52"/>
      <c r="E86" s="48"/>
    </row>
    <row r="87" spans="1:5" ht="12.75">
      <c r="A87" s="45"/>
      <c r="B87" s="46"/>
      <c r="C87" s="46"/>
      <c r="D87" s="52"/>
      <c r="E87" s="48"/>
    </row>
    <row r="88" spans="1:5" ht="12.75">
      <c r="A88" s="45"/>
      <c r="B88" s="46"/>
      <c r="C88" s="46"/>
      <c r="D88" s="52"/>
      <c r="E88" s="48"/>
    </row>
    <row r="89" spans="1:5" ht="12.75">
      <c r="A89" s="45"/>
      <c r="B89" s="46"/>
      <c r="C89" s="46"/>
      <c r="D89" s="52"/>
      <c r="E89" s="48"/>
    </row>
    <row r="90" spans="1:5" ht="12.75">
      <c r="A90" s="45"/>
      <c r="B90" s="46"/>
      <c r="C90" s="46"/>
      <c r="D90" s="52"/>
      <c r="E90" s="48"/>
    </row>
    <row r="91" spans="1:5" ht="12.75">
      <c r="A91" s="45"/>
      <c r="B91" s="46"/>
      <c r="C91" s="46"/>
      <c r="D91" s="52"/>
      <c r="E91" s="48"/>
    </row>
    <row r="92" spans="1:5" ht="12.75">
      <c r="A92" s="45"/>
      <c r="B92" s="46"/>
      <c r="C92" s="46"/>
      <c r="D92" s="52"/>
      <c r="E92" s="48"/>
    </row>
    <row r="93" spans="1:5" ht="12.75">
      <c r="A93" s="45"/>
      <c r="B93" s="46"/>
      <c r="C93" s="46"/>
      <c r="D93" s="52"/>
      <c r="E93" s="48"/>
    </row>
  </sheetData>
  <sheetProtection/>
  <mergeCells count="1">
    <mergeCell ref="A1:O1"/>
  </mergeCells>
  <printOptions/>
  <pageMargins left="0.5" right="0.42986111111111114" top="1.0527777777777778" bottom="1.0527777777777778" header="0.5118055555555556" footer="0.5118055555555556"/>
  <pageSetup horizontalDpi="300" verticalDpi="3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zoomScalePageLayoutView="0" workbookViewId="0" topLeftCell="A1">
      <selection activeCell="P3" sqref="P3"/>
    </sheetView>
  </sheetViews>
  <sheetFormatPr defaultColWidth="11.57421875" defaultRowHeight="12.75"/>
  <cols>
    <col min="1" max="1" width="7.28125" style="1" customWidth="1"/>
    <col min="2" max="2" width="11.8515625" style="0" customWidth="1"/>
    <col min="3" max="3" width="11.57421875" style="0" customWidth="1"/>
    <col min="4" max="4" width="21.8515625" style="2" customWidth="1"/>
    <col min="5" max="5" width="8.140625" style="3" customWidth="1"/>
    <col min="6" max="6" width="8.421875" style="3" customWidth="1"/>
    <col min="7" max="7" width="8.00390625" style="3" customWidth="1"/>
    <col min="8" max="8" width="9.28125" style="3" customWidth="1"/>
    <col min="9" max="9" width="10.421875" style="3" customWidth="1"/>
    <col min="10" max="10" width="10.00390625" style="3" customWidth="1"/>
    <col min="11" max="11" width="9.57421875" style="3" customWidth="1"/>
    <col min="12" max="12" width="8.421875" style="3" customWidth="1"/>
    <col min="13" max="13" width="9.8515625" style="3" customWidth="1"/>
    <col min="14" max="14" width="9.7109375" style="3" customWidth="1"/>
    <col min="15" max="15" width="11.57421875" style="3" customWidth="1"/>
  </cols>
  <sheetData>
    <row r="1" spans="1:15" ht="15">
      <c r="A1" s="83" t="s">
        <v>616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6" s="11" customFormat="1" ht="22.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9" t="s">
        <v>12</v>
      </c>
      <c r="M2" s="9" t="s">
        <v>13</v>
      </c>
      <c r="N2" s="9" t="s">
        <v>14</v>
      </c>
      <c r="O2" s="68" t="s">
        <v>15</v>
      </c>
      <c r="P2" s="11" t="s">
        <v>16</v>
      </c>
    </row>
    <row r="3" spans="1:15" ht="12.75">
      <c r="A3" s="12" t="s">
        <v>17</v>
      </c>
      <c r="B3" s="13" t="s">
        <v>617</v>
      </c>
      <c r="C3" s="13" t="s">
        <v>476</v>
      </c>
      <c r="D3" s="18" t="s">
        <v>73</v>
      </c>
      <c r="E3" s="17">
        <v>1997</v>
      </c>
      <c r="F3" s="17">
        <v>9</v>
      </c>
      <c r="G3" s="17">
        <v>14</v>
      </c>
      <c r="H3" s="17">
        <v>14</v>
      </c>
      <c r="I3" s="17">
        <v>14</v>
      </c>
      <c r="J3" s="17">
        <v>14</v>
      </c>
      <c r="K3" s="17">
        <v>14</v>
      </c>
      <c r="L3" s="17"/>
      <c r="M3" s="17">
        <v>11</v>
      </c>
      <c r="N3" s="17">
        <v>9</v>
      </c>
      <c r="O3" s="17">
        <f aca="true" t="shared" si="0" ref="O3:O9">F3+G3+H3+I3+J3+K3+L3+M3+N3</f>
        <v>99</v>
      </c>
    </row>
    <row r="4" spans="1:15" ht="12.75">
      <c r="A4" s="12" t="s">
        <v>21</v>
      </c>
      <c r="B4" s="19" t="s">
        <v>18</v>
      </c>
      <c r="C4" s="13" t="s">
        <v>618</v>
      </c>
      <c r="D4" s="19" t="s">
        <v>619</v>
      </c>
      <c r="E4" s="21">
        <v>1998</v>
      </c>
      <c r="F4" s="17">
        <v>5</v>
      </c>
      <c r="G4" s="17"/>
      <c r="H4" s="17">
        <v>11</v>
      </c>
      <c r="I4" s="17"/>
      <c r="J4" s="17">
        <v>11</v>
      </c>
      <c r="K4" s="17">
        <v>11</v>
      </c>
      <c r="L4" s="17">
        <v>11</v>
      </c>
      <c r="M4" s="17">
        <v>9</v>
      </c>
      <c r="N4" s="17">
        <v>7</v>
      </c>
      <c r="O4" s="17">
        <f t="shared" si="0"/>
        <v>65</v>
      </c>
    </row>
    <row r="5" spans="1:15" ht="12.75">
      <c r="A5" s="12" t="s">
        <v>24</v>
      </c>
      <c r="B5" s="19" t="s">
        <v>620</v>
      </c>
      <c r="C5" s="13" t="s">
        <v>387</v>
      </c>
      <c r="D5" s="19" t="s">
        <v>26</v>
      </c>
      <c r="E5" s="21">
        <v>1998</v>
      </c>
      <c r="F5" s="17"/>
      <c r="G5" s="17">
        <v>9</v>
      </c>
      <c r="H5" s="17">
        <v>9</v>
      </c>
      <c r="I5" s="17">
        <v>11</v>
      </c>
      <c r="J5" s="17">
        <v>7</v>
      </c>
      <c r="K5" s="17"/>
      <c r="L5" s="17">
        <v>6</v>
      </c>
      <c r="M5" s="17">
        <v>6</v>
      </c>
      <c r="N5" s="17">
        <v>5</v>
      </c>
      <c r="O5" s="17">
        <f t="shared" si="0"/>
        <v>53</v>
      </c>
    </row>
    <row r="6" spans="1:15" ht="12.75">
      <c r="A6" s="12" t="s">
        <v>27</v>
      </c>
      <c r="B6" s="19" t="s">
        <v>621</v>
      </c>
      <c r="C6" s="13" t="s">
        <v>65</v>
      </c>
      <c r="D6" s="19" t="s">
        <v>622</v>
      </c>
      <c r="E6" s="21">
        <v>1998</v>
      </c>
      <c r="F6" s="17"/>
      <c r="G6" s="17">
        <v>11</v>
      </c>
      <c r="H6" s="17"/>
      <c r="I6" s="17"/>
      <c r="J6" s="17">
        <v>9</v>
      </c>
      <c r="K6" s="17"/>
      <c r="L6" s="17">
        <v>7</v>
      </c>
      <c r="M6" s="17"/>
      <c r="N6" s="17">
        <v>6</v>
      </c>
      <c r="O6" s="17">
        <f t="shared" si="0"/>
        <v>33</v>
      </c>
    </row>
    <row r="7" spans="1:15" ht="12.75">
      <c r="A7" s="12" t="s">
        <v>29</v>
      </c>
      <c r="B7" s="13" t="s">
        <v>552</v>
      </c>
      <c r="C7" s="13" t="s">
        <v>553</v>
      </c>
      <c r="D7" s="18" t="s">
        <v>73</v>
      </c>
      <c r="E7" s="17">
        <v>1999</v>
      </c>
      <c r="F7" s="17"/>
      <c r="G7" s="17"/>
      <c r="H7" s="17"/>
      <c r="I7" s="17"/>
      <c r="J7" s="17"/>
      <c r="K7" s="17"/>
      <c r="L7" s="17"/>
      <c r="M7" s="17">
        <v>14</v>
      </c>
      <c r="N7" s="17">
        <v>14</v>
      </c>
      <c r="O7" s="17">
        <f t="shared" si="0"/>
        <v>28</v>
      </c>
    </row>
    <row r="8" spans="1:15" ht="12.75">
      <c r="A8" s="12" t="s">
        <v>33</v>
      </c>
      <c r="B8" s="24" t="s">
        <v>623</v>
      </c>
      <c r="C8" s="24" t="s">
        <v>19</v>
      </c>
      <c r="D8" s="49" t="s">
        <v>149</v>
      </c>
      <c r="E8" s="26">
        <v>1998</v>
      </c>
      <c r="F8" s="17"/>
      <c r="G8" s="17"/>
      <c r="H8" s="17"/>
      <c r="I8" s="17"/>
      <c r="J8" s="17"/>
      <c r="K8" s="17"/>
      <c r="L8" s="17">
        <v>14</v>
      </c>
      <c r="M8" s="17"/>
      <c r="N8" s="17">
        <v>11</v>
      </c>
      <c r="O8" s="17">
        <f t="shared" si="0"/>
        <v>25</v>
      </c>
    </row>
    <row r="9" spans="1:15" ht="12.75">
      <c r="A9" s="12" t="s">
        <v>36</v>
      </c>
      <c r="B9" s="19" t="s">
        <v>624</v>
      </c>
      <c r="C9" s="13" t="s">
        <v>23</v>
      </c>
      <c r="D9" s="19" t="s">
        <v>147</v>
      </c>
      <c r="E9" s="21">
        <v>1998</v>
      </c>
      <c r="F9" s="17"/>
      <c r="G9" s="17"/>
      <c r="H9" s="17"/>
      <c r="I9" s="17"/>
      <c r="J9" s="17"/>
      <c r="K9" s="17"/>
      <c r="L9" s="17">
        <v>9</v>
      </c>
      <c r="M9" s="17">
        <v>7</v>
      </c>
      <c r="N9" s="17">
        <v>4</v>
      </c>
      <c r="O9" s="17">
        <f t="shared" si="0"/>
        <v>20</v>
      </c>
    </row>
    <row r="10" spans="1:15" ht="12.75">
      <c r="A10" s="12" t="s">
        <v>39</v>
      </c>
      <c r="B10" s="24" t="s">
        <v>625</v>
      </c>
      <c r="C10" s="24" t="s">
        <v>52</v>
      </c>
      <c r="D10" s="25" t="s">
        <v>152</v>
      </c>
      <c r="E10" s="26">
        <v>1997</v>
      </c>
      <c r="F10" s="17">
        <v>14</v>
      </c>
      <c r="G10" s="17"/>
      <c r="H10" s="17"/>
      <c r="I10" s="17"/>
      <c r="J10" s="17"/>
      <c r="K10" s="17"/>
      <c r="L10" s="17"/>
      <c r="M10" s="17"/>
      <c r="N10" s="17"/>
      <c r="O10" s="17">
        <v>14</v>
      </c>
    </row>
    <row r="11" spans="1:15" ht="12.75">
      <c r="A11" s="12" t="s">
        <v>42</v>
      </c>
      <c r="B11" s="24" t="s">
        <v>626</v>
      </c>
      <c r="C11" s="24" t="s">
        <v>627</v>
      </c>
      <c r="D11" s="25" t="s">
        <v>181</v>
      </c>
      <c r="E11" s="26">
        <v>1997</v>
      </c>
      <c r="F11" s="17">
        <v>11</v>
      </c>
      <c r="G11" s="17"/>
      <c r="H11" s="17"/>
      <c r="I11" s="17"/>
      <c r="J11" s="17"/>
      <c r="K11" s="17"/>
      <c r="L11" s="17"/>
      <c r="M11" s="17"/>
      <c r="N11" s="17"/>
      <c r="O11" s="17">
        <v>11</v>
      </c>
    </row>
    <row r="12" spans="1:15" ht="12.75">
      <c r="A12" s="12" t="s">
        <v>46</v>
      </c>
      <c r="B12" s="24" t="s">
        <v>498</v>
      </c>
      <c r="C12" s="24" t="s">
        <v>628</v>
      </c>
      <c r="D12" s="49" t="s">
        <v>45</v>
      </c>
      <c r="E12" s="26">
        <v>1998</v>
      </c>
      <c r="F12" s="17"/>
      <c r="G12" s="17"/>
      <c r="H12" s="17"/>
      <c r="I12" s="17">
        <v>9</v>
      </c>
      <c r="J12" s="17"/>
      <c r="K12" s="17"/>
      <c r="L12" s="17"/>
      <c r="M12" s="17"/>
      <c r="N12" s="17"/>
      <c r="O12" s="17">
        <f aca="true" t="shared" si="1" ref="O12:O22">F12+G12+H12+I12+J12+K12+L12+M12+N12</f>
        <v>9</v>
      </c>
    </row>
    <row r="13" spans="1:15" ht="12.75">
      <c r="A13" s="12" t="s">
        <v>50</v>
      </c>
      <c r="B13" s="13" t="s">
        <v>629</v>
      </c>
      <c r="C13" s="13" t="s">
        <v>123</v>
      </c>
      <c r="D13" s="18" t="s">
        <v>152</v>
      </c>
      <c r="E13" s="17">
        <v>1998</v>
      </c>
      <c r="F13" s="17">
        <v>7</v>
      </c>
      <c r="G13" s="17"/>
      <c r="H13" s="17"/>
      <c r="I13" s="17"/>
      <c r="J13" s="17"/>
      <c r="K13" s="17"/>
      <c r="L13" s="17"/>
      <c r="M13" s="17"/>
      <c r="N13" s="17"/>
      <c r="O13" s="17">
        <f t="shared" si="1"/>
        <v>7</v>
      </c>
    </row>
    <row r="14" spans="1:15" ht="12.75">
      <c r="A14" s="12" t="s">
        <v>54</v>
      </c>
      <c r="B14" s="24" t="s">
        <v>630</v>
      </c>
      <c r="C14" s="24" t="s">
        <v>19</v>
      </c>
      <c r="D14" s="25" t="s">
        <v>148</v>
      </c>
      <c r="E14" s="26">
        <v>1997</v>
      </c>
      <c r="F14" s="17"/>
      <c r="G14" s="17"/>
      <c r="H14" s="17">
        <v>7</v>
      </c>
      <c r="I14" s="17"/>
      <c r="J14" s="17"/>
      <c r="K14" s="17"/>
      <c r="L14" s="17"/>
      <c r="M14" s="17"/>
      <c r="N14" s="17"/>
      <c r="O14" s="17">
        <f t="shared" si="1"/>
        <v>7</v>
      </c>
    </row>
    <row r="15" spans="1:15" ht="12.75">
      <c r="A15" s="12" t="s">
        <v>56</v>
      </c>
      <c r="B15" s="19" t="s">
        <v>631</v>
      </c>
      <c r="C15" s="13" t="s">
        <v>123</v>
      </c>
      <c r="D15" s="19" t="s">
        <v>170</v>
      </c>
      <c r="E15" s="21">
        <v>1998</v>
      </c>
      <c r="F15" s="17"/>
      <c r="G15" s="17">
        <v>7</v>
      </c>
      <c r="H15" s="17"/>
      <c r="I15" s="17"/>
      <c r="J15" s="17"/>
      <c r="K15" s="17"/>
      <c r="L15" s="17"/>
      <c r="M15" s="17"/>
      <c r="N15" s="17"/>
      <c r="O15" s="17">
        <f t="shared" si="1"/>
        <v>7</v>
      </c>
    </row>
    <row r="16" spans="1:15" ht="12.75">
      <c r="A16" s="12" t="s">
        <v>60</v>
      </c>
      <c r="B16" s="24" t="s">
        <v>279</v>
      </c>
      <c r="C16" s="24" t="s">
        <v>102</v>
      </c>
      <c r="D16" s="18" t="s">
        <v>152</v>
      </c>
      <c r="E16" s="26">
        <v>1998</v>
      </c>
      <c r="F16" s="17">
        <v>6</v>
      </c>
      <c r="G16" s="17"/>
      <c r="H16" s="17"/>
      <c r="I16" s="17"/>
      <c r="J16" s="17"/>
      <c r="K16" s="17"/>
      <c r="L16" s="17"/>
      <c r="M16" s="17"/>
      <c r="N16" s="17"/>
      <c r="O16" s="17">
        <f t="shared" si="1"/>
        <v>6</v>
      </c>
    </row>
    <row r="17" spans="1:15" ht="12.75">
      <c r="A17" s="12" t="s">
        <v>63</v>
      </c>
      <c r="B17" s="24" t="s">
        <v>632</v>
      </c>
      <c r="C17" s="24" t="s">
        <v>23</v>
      </c>
      <c r="D17" s="49"/>
      <c r="E17" s="26">
        <v>1997</v>
      </c>
      <c r="F17" s="17"/>
      <c r="G17" s="17"/>
      <c r="H17" s="17">
        <v>6</v>
      </c>
      <c r="I17" s="17"/>
      <c r="J17" s="17"/>
      <c r="K17" s="17"/>
      <c r="L17" s="17"/>
      <c r="M17" s="17"/>
      <c r="N17" s="17"/>
      <c r="O17" s="17">
        <f t="shared" si="1"/>
        <v>6</v>
      </c>
    </row>
    <row r="18" spans="1:15" ht="12.75">
      <c r="A18" s="12" t="s">
        <v>67</v>
      </c>
      <c r="B18" s="19" t="s">
        <v>633</v>
      </c>
      <c r="C18" s="13" t="s">
        <v>548</v>
      </c>
      <c r="D18" s="19" t="s">
        <v>163</v>
      </c>
      <c r="E18" s="21">
        <v>1998</v>
      </c>
      <c r="F18" s="17"/>
      <c r="G18" s="17">
        <v>6</v>
      </c>
      <c r="H18" s="17"/>
      <c r="I18" s="17"/>
      <c r="J18" s="17"/>
      <c r="K18" s="17"/>
      <c r="L18" s="17"/>
      <c r="M18" s="17"/>
      <c r="N18" s="17"/>
      <c r="O18" s="17">
        <f t="shared" si="1"/>
        <v>6</v>
      </c>
    </row>
    <row r="19" spans="1:15" ht="12.75">
      <c r="A19" s="12" t="s">
        <v>70</v>
      </c>
      <c r="B19" s="19" t="s">
        <v>634</v>
      </c>
      <c r="C19" s="13" t="s">
        <v>280</v>
      </c>
      <c r="D19" s="19" t="s">
        <v>163</v>
      </c>
      <c r="E19" s="21">
        <v>1998</v>
      </c>
      <c r="F19" s="17"/>
      <c r="G19" s="17">
        <v>5</v>
      </c>
      <c r="H19" s="17"/>
      <c r="I19" s="17"/>
      <c r="J19" s="17"/>
      <c r="K19" s="17"/>
      <c r="L19" s="17"/>
      <c r="M19" s="17"/>
      <c r="N19" s="17"/>
      <c r="O19" s="17">
        <f t="shared" si="1"/>
        <v>5</v>
      </c>
    </row>
    <row r="20" spans="1:15" ht="12.75">
      <c r="A20" s="12" t="s">
        <v>74</v>
      </c>
      <c r="B20" s="13" t="s">
        <v>489</v>
      </c>
      <c r="C20" s="13" t="s">
        <v>635</v>
      </c>
      <c r="D20" s="18" t="s">
        <v>148</v>
      </c>
      <c r="E20" s="17">
        <v>1998</v>
      </c>
      <c r="F20" s="17">
        <v>4</v>
      </c>
      <c r="G20" s="17"/>
      <c r="H20" s="17"/>
      <c r="I20" s="17"/>
      <c r="J20" s="17"/>
      <c r="K20" s="17"/>
      <c r="L20" s="17"/>
      <c r="M20" s="17"/>
      <c r="N20" s="17"/>
      <c r="O20" s="17">
        <f t="shared" si="1"/>
        <v>4</v>
      </c>
    </row>
    <row r="21" spans="1:15" ht="12.75">
      <c r="A21" s="12" t="s">
        <v>77</v>
      </c>
      <c r="B21" s="19" t="s">
        <v>636</v>
      </c>
      <c r="C21" s="13" t="s">
        <v>123</v>
      </c>
      <c r="D21" s="19" t="s">
        <v>637</v>
      </c>
      <c r="E21" s="21">
        <v>1998</v>
      </c>
      <c r="F21" s="17"/>
      <c r="G21" s="17">
        <v>4</v>
      </c>
      <c r="H21" s="17"/>
      <c r="I21" s="17"/>
      <c r="J21" s="17"/>
      <c r="K21" s="17"/>
      <c r="L21" s="17"/>
      <c r="M21" s="17"/>
      <c r="N21" s="17"/>
      <c r="O21" s="17">
        <f t="shared" si="1"/>
        <v>4</v>
      </c>
    </row>
    <row r="22" spans="1:15" ht="12.75">
      <c r="A22" s="12" t="s">
        <v>81</v>
      </c>
      <c r="B22" s="19" t="s">
        <v>638</v>
      </c>
      <c r="C22" s="13" t="s">
        <v>548</v>
      </c>
      <c r="D22" s="19" t="s">
        <v>148</v>
      </c>
      <c r="E22" s="21">
        <v>1998</v>
      </c>
      <c r="F22" s="17">
        <v>3</v>
      </c>
      <c r="G22" s="17"/>
      <c r="H22" s="17"/>
      <c r="I22" s="17"/>
      <c r="J22" s="17"/>
      <c r="K22" s="17"/>
      <c r="L22" s="17"/>
      <c r="M22" s="17"/>
      <c r="N22" s="17"/>
      <c r="O22" s="17">
        <f t="shared" si="1"/>
        <v>3</v>
      </c>
    </row>
    <row r="23" spans="1:5" ht="12.75">
      <c r="A23" s="45"/>
      <c r="B23" s="46"/>
      <c r="C23" s="46"/>
      <c r="D23" s="52"/>
      <c r="E23" s="48"/>
    </row>
    <row r="24" spans="1:5" ht="12.75">
      <c r="A24" s="45"/>
      <c r="B24" s="46"/>
      <c r="C24" s="46"/>
      <c r="D24" s="46"/>
      <c r="E24" s="48"/>
    </row>
    <row r="25" spans="1:5" ht="12.75">
      <c r="A25" s="45"/>
      <c r="B25" s="46"/>
      <c r="C25" s="46"/>
      <c r="D25" t="s">
        <v>147</v>
      </c>
      <c r="E25" s="48">
        <v>85</v>
      </c>
    </row>
    <row r="26" spans="1:5" ht="12.75">
      <c r="A26" s="45"/>
      <c r="B26" s="46"/>
      <c r="C26" s="46"/>
      <c r="D26" s="2" t="s">
        <v>26</v>
      </c>
      <c r="E26" s="48">
        <v>53</v>
      </c>
    </row>
    <row r="27" spans="1:5" ht="12.75">
      <c r="A27" s="45"/>
      <c r="B27" s="46"/>
      <c r="C27" s="46"/>
      <c r="D27" s="2" t="s">
        <v>49</v>
      </c>
      <c r="E27" s="48"/>
    </row>
    <row r="28" spans="1:5" ht="12.75">
      <c r="A28" s="45"/>
      <c r="B28" s="46"/>
      <c r="C28" s="46"/>
      <c r="D28" s="2" t="s">
        <v>73</v>
      </c>
      <c r="E28" s="48">
        <v>127</v>
      </c>
    </row>
    <row r="29" spans="1:5" ht="12.75">
      <c r="A29" s="45"/>
      <c r="B29" s="46"/>
      <c r="C29" s="46"/>
      <c r="D29" t="s">
        <v>148</v>
      </c>
      <c r="E29" s="48">
        <v>14</v>
      </c>
    </row>
    <row r="30" spans="1:5" ht="12.75">
      <c r="A30" s="45"/>
      <c r="B30" s="46"/>
      <c r="C30" s="46"/>
      <c r="D30" t="s">
        <v>149</v>
      </c>
      <c r="E30" s="48">
        <v>25</v>
      </c>
    </row>
    <row r="31" spans="1:5" ht="12.75">
      <c r="A31" s="45"/>
      <c r="B31" s="46"/>
      <c r="C31" s="46"/>
      <c r="D31" s="2" t="s">
        <v>93</v>
      </c>
      <c r="E31" s="48"/>
    </row>
    <row r="32" spans="1:5" ht="12.75">
      <c r="A32" s="45"/>
      <c r="B32" s="46"/>
      <c r="C32" s="46"/>
      <c r="D32" t="s">
        <v>150</v>
      </c>
      <c r="E32" s="48"/>
    </row>
    <row r="33" spans="1:5" ht="12.75">
      <c r="A33" s="45"/>
      <c r="B33" s="46"/>
      <c r="C33" s="46"/>
      <c r="D33" t="s">
        <v>151</v>
      </c>
      <c r="E33" s="48"/>
    </row>
    <row r="34" spans="1:5" ht="12.75">
      <c r="A34" s="45"/>
      <c r="B34" s="46"/>
      <c r="C34" s="46"/>
      <c r="D34" t="s">
        <v>152</v>
      </c>
      <c r="E34" s="48">
        <v>27</v>
      </c>
    </row>
    <row r="35" spans="1:5" ht="12.75">
      <c r="A35" s="45"/>
      <c r="B35" s="46"/>
      <c r="C35" s="46"/>
      <c r="D35" s="2" t="s">
        <v>153</v>
      </c>
      <c r="E35" s="48"/>
    </row>
    <row r="36" spans="1:5" ht="12.75">
      <c r="A36" s="45"/>
      <c r="B36" s="46"/>
      <c r="C36" s="46"/>
      <c r="D36" s="2" t="s">
        <v>154</v>
      </c>
      <c r="E36" s="48"/>
    </row>
    <row r="37" spans="1:5" ht="12.75">
      <c r="A37" s="45"/>
      <c r="B37" s="46"/>
      <c r="C37" s="46"/>
      <c r="D37" s="2" t="s">
        <v>155</v>
      </c>
      <c r="E37" s="48"/>
    </row>
    <row r="38" spans="1:5" ht="12.75">
      <c r="A38" s="45"/>
      <c r="B38" s="46"/>
      <c r="C38" s="46"/>
      <c r="D38" s="2" t="s">
        <v>156</v>
      </c>
      <c r="E38" s="48"/>
    </row>
    <row r="39" spans="1:5" ht="12.75">
      <c r="A39" s="45"/>
      <c r="B39" s="46"/>
      <c r="C39" s="46"/>
      <c r="D39" s="32" t="s">
        <v>157</v>
      </c>
      <c r="E39" s="48"/>
    </row>
    <row r="40" spans="1:5" ht="12.75">
      <c r="A40" s="45"/>
      <c r="B40" s="46"/>
      <c r="C40" s="46"/>
      <c r="D40" s="32" t="s">
        <v>158</v>
      </c>
      <c r="E40" s="48"/>
    </row>
    <row r="41" spans="1:5" ht="12.75">
      <c r="A41" s="45"/>
      <c r="B41" s="46"/>
      <c r="C41" s="46"/>
      <c r="D41" s="32" t="s">
        <v>159</v>
      </c>
      <c r="E41" s="48"/>
    </row>
    <row r="42" spans="1:5" ht="12.75">
      <c r="A42" s="45"/>
      <c r="B42" s="46"/>
      <c r="C42" s="46"/>
      <c r="D42" s="2" t="s">
        <v>160</v>
      </c>
      <c r="E42" s="48"/>
    </row>
    <row r="43" spans="1:5" ht="12.75">
      <c r="A43" s="45"/>
      <c r="B43" s="46"/>
      <c r="C43" s="46"/>
      <c r="D43" s="2" t="s">
        <v>161</v>
      </c>
      <c r="E43" s="48"/>
    </row>
    <row r="44" spans="1:5" ht="12.75">
      <c r="A44" s="45"/>
      <c r="B44" s="46"/>
      <c r="C44" s="46"/>
      <c r="D44" t="s">
        <v>162</v>
      </c>
      <c r="E44" s="48"/>
    </row>
    <row r="45" spans="1:5" ht="12.75">
      <c r="A45" s="45"/>
      <c r="B45" s="46"/>
      <c r="C45" s="46"/>
      <c r="D45" t="s">
        <v>163</v>
      </c>
      <c r="E45" s="48">
        <v>11</v>
      </c>
    </row>
    <row r="46" spans="1:5" ht="12.75">
      <c r="A46" s="45"/>
      <c r="B46" s="46"/>
      <c r="C46" s="46"/>
      <c r="D46" s="32" t="s">
        <v>103</v>
      </c>
      <c r="E46" s="48"/>
    </row>
    <row r="47" spans="1:5" ht="12.75">
      <c r="A47" s="45"/>
      <c r="B47" s="46"/>
      <c r="C47" s="46"/>
      <c r="D47" s="2" t="s">
        <v>45</v>
      </c>
      <c r="E47" s="48">
        <v>9</v>
      </c>
    </row>
    <row r="48" spans="1:5" ht="12.75">
      <c r="A48" s="45"/>
      <c r="B48" s="46"/>
      <c r="C48" s="46"/>
      <c r="D48" s="2" t="s">
        <v>164</v>
      </c>
      <c r="E48" s="48"/>
    </row>
    <row r="49" spans="1:5" ht="12.75">
      <c r="A49" s="45"/>
      <c r="B49" s="46"/>
      <c r="C49" s="46"/>
      <c r="D49" s="2" t="s">
        <v>165</v>
      </c>
      <c r="E49" s="48"/>
    </row>
    <row r="50" spans="1:5" ht="12.75">
      <c r="A50" s="45"/>
      <c r="B50" s="46"/>
      <c r="C50" s="46"/>
      <c r="D50" s="2" t="s">
        <v>166</v>
      </c>
      <c r="E50" s="48"/>
    </row>
    <row r="51" spans="1:5" ht="12.75">
      <c r="A51" s="45"/>
      <c r="B51" s="46"/>
      <c r="C51" s="46"/>
      <c r="D51" s="2" t="s">
        <v>167</v>
      </c>
      <c r="E51" s="48"/>
    </row>
    <row r="52" spans="1:5" ht="12.75">
      <c r="A52" s="45"/>
      <c r="B52" s="46"/>
      <c r="C52" s="46"/>
      <c r="D52" s="2" t="s">
        <v>168</v>
      </c>
      <c r="E52" s="48"/>
    </row>
    <row r="53" spans="1:5" ht="12.75">
      <c r="A53" s="45"/>
      <c r="B53" s="46"/>
      <c r="C53" s="46"/>
      <c r="D53" s="32" t="s">
        <v>169</v>
      </c>
      <c r="E53" s="48"/>
    </row>
    <row r="54" spans="1:5" ht="12.75">
      <c r="A54" s="45"/>
      <c r="B54" s="46"/>
      <c r="C54" s="46"/>
      <c r="D54" s="2" t="s">
        <v>170</v>
      </c>
      <c r="E54" s="48">
        <v>7</v>
      </c>
    </row>
    <row r="55" spans="1:5" ht="12.75">
      <c r="A55" s="45"/>
      <c r="B55" s="46"/>
      <c r="C55" s="46"/>
      <c r="D55" s="32" t="s">
        <v>171</v>
      </c>
      <c r="E55" s="48"/>
    </row>
    <row r="56" spans="1:5" ht="12.75">
      <c r="A56" s="45"/>
      <c r="B56" s="46"/>
      <c r="C56" s="46"/>
      <c r="D56" s="2" t="s">
        <v>172</v>
      </c>
      <c r="E56" s="48"/>
    </row>
    <row r="57" spans="1:5" ht="12.75">
      <c r="A57" s="45"/>
      <c r="B57" s="46"/>
      <c r="C57" s="46"/>
      <c r="D57" s="32" t="s">
        <v>66</v>
      </c>
      <c r="E57" s="48"/>
    </row>
    <row r="58" spans="1:5" ht="12.75">
      <c r="A58" s="45"/>
      <c r="B58" s="46"/>
      <c r="C58" s="46"/>
      <c r="D58" s="32" t="s">
        <v>173</v>
      </c>
      <c r="E58" s="48"/>
    </row>
    <row r="59" spans="1:5" ht="12.75">
      <c r="A59" s="45"/>
      <c r="B59" s="46"/>
      <c r="C59" s="46"/>
      <c r="D59" s="2" t="s">
        <v>174</v>
      </c>
      <c r="E59" s="48"/>
    </row>
    <row r="60" spans="1:5" ht="12.75">
      <c r="A60" s="45"/>
      <c r="B60" s="46"/>
      <c r="C60" s="46"/>
      <c r="D60" s="32" t="s">
        <v>175</v>
      </c>
      <c r="E60" s="48"/>
    </row>
    <row r="61" spans="1:5" ht="12.75">
      <c r="A61" s="45"/>
      <c r="B61" s="46"/>
      <c r="C61" s="46"/>
      <c r="D61" s="2" t="s">
        <v>176</v>
      </c>
      <c r="E61" s="48"/>
    </row>
    <row r="62" ht="12.75">
      <c r="D62" s="2" t="s">
        <v>177</v>
      </c>
    </row>
    <row r="63" ht="12.75">
      <c r="D63" s="32" t="s">
        <v>178</v>
      </c>
    </row>
    <row r="64" ht="12.75">
      <c r="D64" s="2" t="s">
        <v>179</v>
      </c>
    </row>
    <row r="65" ht="12.75">
      <c r="D65" s="2" t="s">
        <v>180</v>
      </c>
    </row>
    <row r="66" spans="4:5" ht="12.75">
      <c r="D66" t="s">
        <v>181</v>
      </c>
      <c r="E66" s="3">
        <v>11</v>
      </c>
    </row>
    <row r="67" ht="12.75">
      <c r="D67" s="32" t="s">
        <v>182</v>
      </c>
    </row>
    <row r="68" ht="12.75">
      <c r="D68" s="32" t="s">
        <v>183</v>
      </c>
    </row>
    <row r="69" ht="12.75">
      <c r="D69" s="2" t="s">
        <v>184</v>
      </c>
    </row>
    <row r="70" ht="12.75">
      <c r="D70" s="32" t="s">
        <v>185</v>
      </c>
    </row>
  </sheetData>
  <sheetProtection/>
  <mergeCells count="1">
    <mergeCell ref="A1:O1"/>
  </mergeCells>
  <printOptions/>
  <pageMargins left="0.55" right="0.45" top="1.0527777777777778" bottom="1.0527777777777778" header="0.5118055555555556" footer="0.5118055555555556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zoomScalePageLayoutView="0" workbookViewId="0" topLeftCell="A1">
      <selection activeCell="P3" sqref="P3"/>
    </sheetView>
  </sheetViews>
  <sheetFormatPr defaultColWidth="11.57421875" defaultRowHeight="12.75"/>
  <cols>
    <col min="1" max="1" width="7.28125" style="1" customWidth="1"/>
    <col min="2" max="2" width="15.28125" style="0" customWidth="1"/>
    <col min="3" max="3" width="13.140625" style="0" customWidth="1"/>
    <col min="4" max="4" width="21.421875" style="0" customWidth="1"/>
    <col min="5" max="5" width="8.00390625" style="3" customWidth="1"/>
    <col min="6" max="6" width="10.00390625" style="3" customWidth="1"/>
    <col min="7" max="7" width="8.00390625" style="3" customWidth="1"/>
    <col min="8" max="8" width="9.28125" style="3" customWidth="1"/>
    <col min="9" max="9" width="9.421875" style="3" customWidth="1"/>
    <col min="10" max="10" width="9.57421875" style="3" customWidth="1"/>
    <col min="11" max="11" width="9.00390625" style="3" customWidth="1"/>
    <col min="12" max="12" width="8.421875" style="3" customWidth="1"/>
    <col min="13" max="13" width="9.57421875" style="3" customWidth="1"/>
    <col min="14" max="14" width="9.421875" style="3" customWidth="1"/>
    <col min="15" max="15" width="10.00390625" style="3" customWidth="1"/>
  </cols>
  <sheetData>
    <row r="1" spans="1:15" ht="15">
      <c r="A1" s="83" t="s">
        <v>639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6" s="11" customFormat="1" ht="22.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9" t="s">
        <v>12</v>
      </c>
      <c r="M2" s="9" t="s">
        <v>13</v>
      </c>
      <c r="N2" s="9" t="s">
        <v>14</v>
      </c>
      <c r="O2" s="68" t="s">
        <v>15</v>
      </c>
      <c r="P2" s="11" t="s">
        <v>16</v>
      </c>
    </row>
    <row r="3" spans="1:15" ht="12.75">
      <c r="A3" s="12" t="s">
        <v>17</v>
      </c>
      <c r="B3" s="24" t="s">
        <v>640</v>
      </c>
      <c r="C3" s="24" t="s">
        <v>525</v>
      </c>
      <c r="D3" s="24" t="s">
        <v>149</v>
      </c>
      <c r="E3" s="26">
        <v>1998</v>
      </c>
      <c r="F3" s="17">
        <v>11</v>
      </c>
      <c r="G3" s="17">
        <v>14</v>
      </c>
      <c r="H3" s="17">
        <v>14</v>
      </c>
      <c r="I3" s="17"/>
      <c r="J3" s="17"/>
      <c r="K3" s="17">
        <v>14</v>
      </c>
      <c r="L3" s="17">
        <v>11</v>
      </c>
      <c r="M3" s="17">
        <v>11</v>
      </c>
      <c r="N3" s="17">
        <v>11</v>
      </c>
      <c r="O3" s="14">
        <f aca="true" t="shared" si="0" ref="O3:O17">F3+G3+H3+I3+J3+K3+L3+M3+N3</f>
        <v>86</v>
      </c>
    </row>
    <row r="4" spans="1:15" ht="12.75">
      <c r="A4" s="12" t="s">
        <v>21</v>
      </c>
      <c r="B4" s="19" t="s">
        <v>641</v>
      </c>
      <c r="C4" s="13" t="s">
        <v>592</v>
      </c>
      <c r="D4" s="19" t="s">
        <v>147</v>
      </c>
      <c r="E4" s="21">
        <v>1998</v>
      </c>
      <c r="F4" s="17">
        <v>6</v>
      </c>
      <c r="G4" s="17">
        <v>11</v>
      </c>
      <c r="H4" s="17"/>
      <c r="I4" s="17"/>
      <c r="J4" s="17">
        <v>14</v>
      </c>
      <c r="K4" s="17">
        <v>11</v>
      </c>
      <c r="L4" s="17">
        <v>14</v>
      </c>
      <c r="M4" s="17">
        <v>14</v>
      </c>
      <c r="N4" s="17">
        <v>14</v>
      </c>
      <c r="O4" s="14">
        <f t="shared" si="0"/>
        <v>84</v>
      </c>
    </row>
    <row r="5" spans="1:15" ht="12.75">
      <c r="A5" s="12" t="s">
        <v>24</v>
      </c>
      <c r="B5" s="13" t="s">
        <v>601</v>
      </c>
      <c r="C5" s="13" t="s">
        <v>504</v>
      </c>
      <c r="D5" s="18" t="s">
        <v>147</v>
      </c>
      <c r="E5" s="17">
        <v>1998</v>
      </c>
      <c r="F5" s="17">
        <v>3</v>
      </c>
      <c r="G5" s="17">
        <v>9</v>
      </c>
      <c r="H5" s="17">
        <v>7</v>
      </c>
      <c r="I5" s="17">
        <v>14</v>
      </c>
      <c r="J5" s="17"/>
      <c r="K5" s="17">
        <v>9</v>
      </c>
      <c r="L5" s="17">
        <v>9</v>
      </c>
      <c r="M5" s="17">
        <v>9</v>
      </c>
      <c r="N5" s="17">
        <v>9</v>
      </c>
      <c r="O5" s="14">
        <f t="shared" si="0"/>
        <v>69</v>
      </c>
    </row>
    <row r="6" spans="1:15" ht="12.75">
      <c r="A6" s="12" t="s">
        <v>27</v>
      </c>
      <c r="B6" s="13" t="s">
        <v>642</v>
      </c>
      <c r="C6" s="13" t="s">
        <v>643</v>
      </c>
      <c r="D6" s="13" t="s">
        <v>150</v>
      </c>
      <c r="E6" s="17">
        <v>1997</v>
      </c>
      <c r="F6" s="17">
        <v>9</v>
      </c>
      <c r="G6" s="17"/>
      <c r="H6" s="17">
        <v>11</v>
      </c>
      <c r="I6" s="17"/>
      <c r="J6" s="17"/>
      <c r="K6" s="17"/>
      <c r="L6" s="17"/>
      <c r="M6" s="17"/>
      <c r="N6" s="17"/>
      <c r="O6" s="14">
        <f t="shared" si="0"/>
        <v>20</v>
      </c>
    </row>
    <row r="7" spans="1:15" ht="12.75">
      <c r="A7" s="12" t="s">
        <v>29</v>
      </c>
      <c r="B7" s="24" t="s">
        <v>644</v>
      </c>
      <c r="C7" s="24" t="s">
        <v>645</v>
      </c>
      <c r="D7" s="25" t="s">
        <v>477</v>
      </c>
      <c r="E7" s="26">
        <v>1998</v>
      </c>
      <c r="F7" s="17">
        <v>14</v>
      </c>
      <c r="G7" s="17"/>
      <c r="H7" s="17"/>
      <c r="I7" s="17"/>
      <c r="J7" s="17"/>
      <c r="K7" s="17"/>
      <c r="L7" s="17"/>
      <c r="M7" s="17"/>
      <c r="N7" s="17"/>
      <c r="O7" s="14">
        <f t="shared" si="0"/>
        <v>14</v>
      </c>
    </row>
    <row r="8" spans="1:15" ht="12.75">
      <c r="A8" s="12" t="s">
        <v>33</v>
      </c>
      <c r="B8" s="19" t="s">
        <v>646</v>
      </c>
      <c r="C8" s="13" t="s">
        <v>243</v>
      </c>
      <c r="D8" s="19" t="s">
        <v>246</v>
      </c>
      <c r="E8" s="21">
        <v>1998</v>
      </c>
      <c r="F8" s="17"/>
      <c r="G8" s="17"/>
      <c r="H8" s="17"/>
      <c r="I8" s="17">
        <v>11</v>
      </c>
      <c r="J8" s="17"/>
      <c r="K8" s="17"/>
      <c r="L8" s="17"/>
      <c r="M8" s="17"/>
      <c r="N8" s="17"/>
      <c r="O8" s="14">
        <f t="shared" si="0"/>
        <v>11</v>
      </c>
    </row>
    <row r="9" spans="1:15" ht="12.75">
      <c r="A9" s="12" t="s">
        <v>36</v>
      </c>
      <c r="B9" s="13" t="s">
        <v>647</v>
      </c>
      <c r="C9" s="13" t="s">
        <v>341</v>
      </c>
      <c r="D9" s="13" t="s">
        <v>648</v>
      </c>
      <c r="E9" s="17">
        <v>1998</v>
      </c>
      <c r="F9" s="17"/>
      <c r="G9" s="17"/>
      <c r="H9" s="17">
        <v>9</v>
      </c>
      <c r="I9" s="17"/>
      <c r="J9" s="17"/>
      <c r="K9" s="17"/>
      <c r="L9" s="17"/>
      <c r="M9" s="17"/>
      <c r="N9" s="17"/>
      <c r="O9" s="14">
        <f t="shared" si="0"/>
        <v>9</v>
      </c>
    </row>
    <row r="10" spans="1:15" ht="12.75">
      <c r="A10" s="12" t="s">
        <v>39</v>
      </c>
      <c r="B10" s="13" t="s">
        <v>649</v>
      </c>
      <c r="C10" s="13" t="s">
        <v>592</v>
      </c>
      <c r="D10" s="18" t="s">
        <v>152</v>
      </c>
      <c r="E10" s="17">
        <v>1998</v>
      </c>
      <c r="F10" s="17">
        <v>7</v>
      </c>
      <c r="G10" s="17"/>
      <c r="H10" s="17"/>
      <c r="I10" s="17"/>
      <c r="J10" s="17"/>
      <c r="K10" s="17"/>
      <c r="L10" s="17"/>
      <c r="M10" s="17"/>
      <c r="N10" s="17"/>
      <c r="O10" s="14">
        <f t="shared" si="0"/>
        <v>7</v>
      </c>
    </row>
    <row r="11" spans="1:15" ht="12.75">
      <c r="A11" s="12" t="s">
        <v>42</v>
      </c>
      <c r="B11" s="13" t="s">
        <v>650</v>
      </c>
      <c r="C11" s="13" t="s">
        <v>188</v>
      </c>
      <c r="D11" s="13" t="s">
        <v>163</v>
      </c>
      <c r="E11" s="17">
        <v>1998</v>
      </c>
      <c r="F11" s="17"/>
      <c r="G11" s="17">
        <v>7</v>
      </c>
      <c r="H11" s="17"/>
      <c r="I11" s="17"/>
      <c r="J11" s="17"/>
      <c r="K11" s="17"/>
      <c r="L11" s="17"/>
      <c r="M11" s="17"/>
      <c r="N11" s="17"/>
      <c r="O11" s="14">
        <f t="shared" si="0"/>
        <v>7</v>
      </c>
    </row>
    <row r="12" spans="1:15" ht="12.75">
      <c r="A12" s="12" t="s">
        <v>46</v>
      </c>
      <c r="B12" s="13" t="s">
        <v>651</v>
      </c>
      <c r="C12" s="13" t="s">
        <v>238</v>
      </c>
      <c r="D12" s="13" t="s">
        <v>163</v>
      </c>
      <c r="E12" s="17">
        <v>1998</v>
      </c>
      <c r="F12" s="17"/>
      <c r="G12" s="17">
        <v>6</v>
      </c>
      <c r="H12" s="17"/>
      <c r="I12" s="17"/>
      <c r="J12" s="17"/>
      <c r="K12" s="17"/>
      <c r="L12" s="17"/>
      <c r="M12" s="17"/>
      <c r="N12" s="17"/>
      <c r="O12" s="14">
        <f t="shared" si="0"/>
        <v>6</v>
      </c>
    </row>
    <row r="13" spans="1:15" ht="12.75">
      <c r="A13" s="12" t="s">
        <v>50</v>
      </c>
      <c r="B13" s="13" t="s">
        <v>652</v>
      </c>
      <c r="C13" s="13" t="s">
        <v>653</v>
      </c>
      <c r="D13" s="13" t="s">
        <v>654</v>
      </c>
      <c r="E13" s="17">
        <v>1997</v>
      </c>
      <c r="F13" s="17"/>
      <c r="G13" s="17"/>
      <c r="H13" s="17">
        <v>6</v>
      </c>
      <c r="I13" s="17"/>
      <c r="J13" s="17"/>
      <c r="K13" s="17"/>
      <c r="L13" s="17"/>
      <c r="M13" s="17"/>
      <c r="N13" s="17"/>
      <c r="O13" s="14">
        <f t="shared" si="0"/>
        <v>6</v>
      </c>
    </row>
    <row r="14" spans="1:15" ht="12.75">
      <c r="A14" s="12" t="s">
        <v>54</v>
      </c>
      <c r="B14" s="13" t="s">
        <v>348</v>
      </c>
      <c r="C14" s="13" t="s">
        <v>192</v>
      </c>
      <c r="D14" s="13" t="s">
        <v>655</v>
      </c>
      <c r="E14" s="17">
        <v>1998</v>
      </c>
      <c r="F14" s="17"/>
      <c r="G14" s="17"/>
      <c r="H14" s="17">
        <v>5</v>
      </c>
      <c r="I14" s="17"/>
      <c r="J14" s="17"/>
      <c r="K14" s="17"/>
      <c r="L14" s="17"/>
      <c r="M14" s="17"/>
      <c r="N14" s="17"/>
      <c r="O14" s="14">
        <f t="shared" si="0"/>
        <v>5</v>
      </c>
    </row>
    <row r="15" spans="1:15" ht="12.75">
      <c r="A15" s="12" t="s">
        <v>56</v>
      </c>
      <c r="B15" s="24" t="s">
        <v>656</v>
      </c>
      <c r="C15" s="24" t="s">
        <v>245</v>
      </c>
      <c r="D15" s="24" t="s">
        <v>147</v>
      </c>
      <c r="E15" s="26">
        <v>1997</v>
      </c>
      <c r="F15" s="17">
        <v>5</v>
      </c>
      <c r="G15" s="17"/>
      <c r="H15" s="17"/>
      <c r="I15" s="17"/>
      <c r="J15" s="17"/>
      <c r="K15" s="17"/>
      <c r="L15" s="17"/>
      <c r="M15" s="17"/>
      <c r="N15" s="17"/>
      <c r="O15" s="14">
        <f t="shared" si="0"/>
        <v>5</v>
      </c>
    </row>
    <row r="16" spans="1:15" ht="12.75">
      <c r="A16" s="12" t="s">
        <v>60</v>
      </c>
      <c r="B16" s="13" t="s">
        <v>657</v>
      </c>
      <c r="C16" s="13" t="s">
        <v>267</v>
      </c>
      <c r="D16" s="13" t="s">
        <v>152</v>
      </c>
      <c r="E16" s="17">
        <v>1997</v>
      </c>
      <c r="F16" s="17">
        <v>4</v>
      </c>
      <c r="G16" s="17"/>
      <c r="H16" s="17"/>
      <c r="I16" s="17"/>
      <c r="J16" s="17"/>
      <c r="K16" s="17"/>
      <c r="L16" s="17"/>
      <c r="M16" s="17"/>
      <c r="N16" s="17"/>
      <c r="O16" s="14">
        <f t="shared" si="0"/>
        <v>4</v>
      </c>
    </row>
    <row r="17" spans="1:15" ht="12.75">
      <c r="A17" s="12" t="s">
        <v>63</v>
      </c>
      <c r="B17" s="24" t="s">
        <v>658</v>
      </c>
      <c r="C17" s="24" t="s">
        <v>209</v>
      </c>
      <c r="D17" s="25" t="s">
        <v>147</v>
      </c>
      <c r="E17" s="26">
        <v>1998</v>
      </c>
      <c r="F17" s="17">
        <v>2</v>
      </c>
      <c r="G17" s="17"/>
      <c r="H17" s="17"/>
      <c r="I17" s="17"/>
      <c r="J17" s="17"/>
      <c r="K17" s="17"/>
      <c r="L17" s="17"/>
      <c r="M17" s="17"/>
      <c r="N17" s="17"/>
      <c r="O17" s="14">
        <f t="shared" si="0"/>
        <v>2</v>
      </c>
    </row>
    <row r="18" spans="1:15" ht="12.75">
      <c r="A18" s="40"/>
      <c r="B18" s="41"/>
      <c r="C18" s="41"/>
      <c r="D18" s="67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4"/>
    </row>
    <row r="19" spans="1:15" ht="12.75">
      <c r="A19" s="40"/>
      <c r="B19" s="69"/>
      <c r="C19" s="41"/>
      <c r="D19" s="69"/>
      <c r="E19" s="70"/>
      <c r="F19" s="43"/>
      <c r="G19" s="43"/>
      <c r="H19" s="43"/>
      <c r="I19" s="43"/>
      <c r="J19" s="43"/>
      <c r="K19" s="43"/>
      <c r="L19" s="43"/>
      <c r="M19" s="43"/>
      <c r="N19" s="70"/>
      <c r="O19" s="44"/>
    </row>
    <row r="20" spans="1:15" ht="12.75">
      <c r="A20" s="45"/>
      <c r="B20" s="46"/>
      <c r="C20" s="46"/>
      <c r="D20" t="s">
        <v>147</v>
      </c>
      <c r="E20" s="48">
        <f>O4+O5+O15+O17</f>
        <v>160</v>
      </c>
      <c r="O20" s="44"/>
    </row>
    <row r="21" spans="1:5" ht="12.75">
      <c r="A21" s="45"/>
      <c r="B21" s="46"/>
      <c r="C21" s="46"/>
      <c r="D21" s="2" t="s">
        <v>26</v>
      </c>
      <c r="E21" s="48"/>
    </row>
    <row r="22" spans="1:5" ht="12.75">
      <c r="A22" s="45"/>
      <c r="B22" s="46"/>
      <c r="C22" s="46"/>
      <c r="D22" s="2" t="s">
        <v>49</v>
      </c>
      <c r="E22" s="48"/>
    </row>
    <row r="23" spans="1:5" ht="12.75">
      <c r="A23" s="45"/>
      <c r="B23" s="46"/>
      <c r="C23" s="46"/>
      <c r="D23" s="2" t="s">
        <v>73</v>
      </c>
      <c r="E23" s="48"/>
    </row>
    <row r="24" spans="1:5" ht="12.75">
      <c r="A24" s="45"/>
      <c r="B24" s="46"/>
      <c r="C24" s="46"/>
      <c r="D24" t="s">
        <v>148</v>
      </c>
      <c r="E24" s="48"/>
    </row>
    <row r="25" spans="1:5" ht="12.75">
      <c r="A25" s="45"/>
      <c r="B25" s="46"/>
      <c r="C25" s="46"/>
      <c r="D25" t="s">
        <v>149</v>
      </c>
      <c r="E25" s="48">
        <v>86</v>
      </c>
    </row>
    <row r="26" spans="1:5" ht="12.75">
      <c r="A26" s="45"/>
      <c r="B26" s="46"/>
      <c r="C26" s="46"/>
      <c r="D26" s="2" t="s">
        <v>93</v>
      </c>
      <c r="E26" s="48"/>
    </row>
    <row r="27" spans="1:5" ht="12.75">
      <c r="A27" s="45"/>
      <c r="B27" s="46"/>
      <c r="C27" s="46"/>
      <c r="D27" t="s">
        <v>150</v>
      </c>
      <c r="E27" s="48">
        <v>20</v>
      </c>
    </row>
    <row r="28" spans="1:5" ht="12.75">
      <c r="A28" s="45"/>
      <c r="B28" s="46"/>
      <c r="C28" s="46"/>
      <c r="D28" t="s">
        <v>151</v>
      </c>
      <c r="E28" s="48"/>
    </row>
    <row r="29" spans="1:5" ht="12.75">
      <c r="A29" s="45"/>
      <c r="B29" s="46"/>
      <c r="C29" s="46"/>
      <c r="D29" t="s">
        <v>152</v>
      </c>
      <c r="E29" s="48">
        <v>11</v>
      </c>
    </row>
    <row r="30" spans="1:5" ht="12.75">
      <c r="A30" s="45"/>
      <c r="B30" s="46"/>
      <c r="C30" s="46"/>
      <c r="D30" s="2" t="s">
        <v>153</v>
      </c>
      <c r="E30" s="48"/>
    </row>
    <row r="31" spans="1:5" ht="12.75">
      <c r="A31" s="45"/>
      <c r="B31" s="46"/>
      <c r="C31" s="46"/>
      <c r="D31" s="2" t="s">
        <v>154</v>
      </c>
      <c r="E31" s="48"/>
    </row>
    <row r="32" spans="1:5" ht="12.75">
      <c r="A32" s="45"/>
      <c r="B32" s="46"/>
      <c r="C32" s="46"/>
      <c r="D32" s="2" t="s">
        <v>155</v>
      </c>
      <c r="E32" s="48"/>
    </row>
    <row r="33" spans="1:5" ht="12.75">
      <c r="A33" s="45"/>
      <c r="B33" s="46"/>
      <c r="C33" s="46"/>
      <c r="D33" s="2" t="s">
        <v>156</v>
      </c>
      <c r="E33" s="48"/>
    </row>
    <row r="34" spans="1:5" ht="12.75">
      <c r="A34" s="45"/>
      <c r="B34" s="46"/>
      <c r="C34" s="46"/>
      <c r="D34" s="32" t="s">
        <v>157</v>
      </c>
      <c r="E34" s="48"/>
    </row>
    <row r="35" spans="1:5" ht="12.75">
      <c r="A35" s="45"/>
      <c r="B35" s="46"/>
      <c r="C35" s="46"/>
      <c r="D35" s="32" t="s">
        <v>158</v>
      </c>
      <c r="E35" s="48"/>
    </row>
    <row r="36" spans="1:5" ht="12.75">
      <c r="A36" s="45"/>
      <c r="B36" s="46"/>
      <c r="C36" s="46"/>
      <c r="D36" s="32" t="s">
        <v>159</v>
      </c>
      <c r="E36" s="48"/>
    </row>
    <row r="37" spans="1:5" ht="12.75">
      <c r="A37" s="45"/>
      <c r="B37" s="46"/>
      <c r="C37" s="46"/>
      <c r="D37" s="2" t="s">
        <v>160</v>
      </c>
      <c r="E37" s="48"/>
    </row>
    <row r="38" spans="1:5" ht="12.75">
      <c r="A38" s="45"/>
      <c r="B38" s="46"/>
      <c r="C38" s="46"/>
      <c r="D38" s="2" t="s">
        <v>161</v>
      </c>
      <c r="E38" s="48"/>
    </row>
    <row r="39" spans="1:5" ht="12.75">
      <c r="A39" s="45"/>
      <c r="B39" s="46"/>
      <c r="C39" s="46"/>
      <c r="D39" t="s">
        <v>162</v>
      </c>
      <c r="E39" s="48"/>
    </row>
    <row r="40" spans="1:5" ht="12.75">
      <c r="A40" s="45"/>
      <c r="B40" s="46"/>
      <c r="C40" s="46"/>
      <c r="D40" t="s">
        <v>163</v>
      </c>
      <c r="E40" s="48">
        <v>13</v>
      </c>
    </row>
    <row r="41" spans="1:5" ht="12.75">
      <c r="A41" s="45"/>
      <c r="B41" s="46"/>
      <c r="C41" s="46"/>
      <c r="D41" s="32" t="s">
        <v>103</v>
      </c>
      <c r="E41" s="48"/>
    </row>
    <row r="42" spans="1:5" ht="12.75">
      <c r="A42" s="45"/>
      <c r="B42" s="46"/>
      <c r="C42" s="46"/>
      <c r="D42" s="2" t="s">
        <v>45</v>
      </c>
      <c r="E42" s="48"/>
    </row>
    <row r="43" spans="1:5" ht="12.75">
      <c r="A43" s="45"/>
      <c r="B43" s="46"/>
      <c r="C43" s="46"/>
      <c r="D43" s="2" t="s">
        <v>164</v>
      </c>
      <c r="E43" s="48"/>
    </row>
    <row r="44" spans="1:5" ht="12.75">
      <c r="A44" s="45"/>
      <c r="B44" s="46"/>
      <c r="C44" s="46"/>
      <c r="D44" s="2" t="s">
        <v>659</v>
      </c>
      <c r="E44" s="48">
        <v>6</v>
      </c>
    </row>
    <row r="45" spans="1:5" ht="12.75">
      <c r="A45" s="45"/>
      <c r="B45" s="46"/>
      <c r="C45" s="46"/>
      <c r="D45" s="2" t="s">
        <v>166</v>
      </c>
      <c r="E45" s="48"/>
    </row>
    <row r="46" spans="1:5" ht="12.75">
      <c r="A46" s="45"/>
      <c r="B46" s="46"/>
      <c r="C46" s="46"/>
      <c r="D46" s="2" t="s">
        <v>167</v>
      </c>
      <c r="E46" s="48"/>
    </row>
    <row r="47" spans="1:5" ht="12.75">
      <c r="A47" s="45"/>
      <c r="B47" s="46"/>
      <c r="C47" s="46"/>
      <c r="D47" s="2" t="s">
        <v>168</v>
      </c>
      <c r="E47" s="48"/>
    </row>
    <row r="48" spans="1:5" ht="12.75">
      <c r="A48" s="45"/>
      <c r="B48" s="46"/>
      <c r="C48" s="46"/>
      <c r="D48" s="32" t="s">
        <v>169</v>
      </c>
      <c r="E48" s="48"/>
    </row>
    <row r="49" spans="1:5" ht="12.75">
      <c r="A49" s="45"/>
      <c r="B49" s="46"/>
      <c r="C49" s="46"/>
      <c r="D49" s="2" t="s">
        <v>170</v>
      </c>
      <c r="E49" s="48"/>
    </row>
    <row r="50" spans="1:5" ht="12.75">
      <c r="A50" s="45"/>
      <c r="B50" s="46"/>
      <c r="C50" s="46"/>
      <c r="D50" s="32" t="s">
        <v>171</v>
      </c>
      <c r="E50" s="48"/>
    </row>
    <row r="51" spans="1:5" ht="12.75">
      <c r="A51" s="45"/>
      <c r="B51" s="46"/>
      <c r="C51" s="46"/>
      <c r="D51" s="2" t="s">
        <v>172</v>
      </c>
      <c r="E51" s="48"/>
    </row>
    <row r="52" spans="1:5" ht="12.75">
      <c r="A52" s="45"/>
      <c r="B52" s="46"/>
      <c r="C52" s="46"/>
      <c r="D52" s="32" t="s">
        <v>66</v>
      </c>
      <c r="E52" s="48"/>
    </row>
    <row r="53" spans="1:5" ht="12.75">
      <c r="A53" s="45"/>
      <c r="B53" s="46"/>
      <c r="C53" s="46"/>
      <c r="D53" s="32" t="s">
        <v>173</v>
      </c>
      <c r="E53" s="48"/>
    </row>
    <row r="54" spans="1:5" ht="12.75">
      <c r="A54" s="45"/>
      <c r="B54" s="46"/>
      <c r="C54" s="46"/>
      <c r="D54" s="2" t="s">
        <v>174</v>
      </c>
      <c r="E54" s="48"/>
    </row>
    <row r="55" spans="1:5" ht="12.75">
      <c r="A55" s="45"/>
      <c r="B55" s="46"/>
      <c r="C55" s="46"/>
      <c r="D55" s="32" t="s">
        <v>175</v>
      </c>
      <c r="E55" s="48"/>
    </row>
    <row r="56" spans="1:5" ht="12.75">
      <c r="A56" s="45"/>
      <c r="B56" s="46"/>
      <c r="C56" s="46"/>
      <c r="D56" s="2" t="s">
        <v>176</v>
      </c>
      <c r="E56" s="48">
        <v>9</v>
      </c>
    </row>
    <row r="57" spans="1:5" ht="12.75">
      <c r="A57" s="45"/>
      <c r="B57" s="46"/>
      <c r="C57" s="46"/>
      <c r="D57" s="2" t="s">
        <v>177</v>
      </c>
      <c r="E57" s="48"/>
    </row>
    <row r="58" spans="1:5" ht="12.75">
      <c r="A58" s="45"/>
      <c r="B58" s="46"/>
      <c r="C58" s="46"/>
      <c r="D58" s="32" t="s">
        <v>178</v>
      </c>
      <c r="E58" s="48"/>
    </row>
    <row r="59" spans="1:5" ht="12.75">
      <c r="A59" s="45"/>
      <c r="B59" s="46"/>
      <c r="C59" s="46"/>
      <c r="D59" s="2" t="s">
        <v>179</v>
      </c>
      <c r="E59" s="48"/>
    </row>
    <row r="60" spans="1:5" ht="12.75">
      <c r="A60" s="45"/>
      <c r="B60" s="46"/>
      <c r="C60" s="46"/>
      <c r="D60" s="2" t="s">
        <v>180</v>
      </c>
      <c r="E60" s="48"/>
    </row>
    <row r="61" spans="1:5" ht="12.75">
      <c r="A61" s="45"/>
      <c r="B61" s="46"/>
      <c r="C61" s="46"/>
      <c r="D61" t="s">
        <v>181</v>
      </c>
      <c r="E61" s="48"/>
    </row>
    <row r="62" spans="1:5" ht="12.75">
      <c r="A62" s="45"/>
      <c r="B62" s="46"/>
      <c r="C62" s="46"/>
      <c r="D62" s="32" t="s">
        <v>182</v>
      </c>
      <c r="E62" s="48"/>
    </row>
    <row r="63" spans="1:5" ht="12.75">
      <c r="A63" s="45"/>
      <c r="B63" s="46"/>
      <c r="C63" s="46"/>
      <c r="D63" s="32" t="s">
        <v>183</v>
      </c>
      <c r="E63" s="48"/>
    </row>
    <row r="64" spans="1:5" ht="12.75">
      <c r="A64" s="45"/>
      <c r="B64" s="46"/>
      <c r="C64" s="46"/>
      <c r="D64" s="2" t="s">
        <v>184</v>
      </c>
      <c r="E64" s="48"/>
    </row>
    <row r="65" spans="1:5" ht="12.75">
      <c r="A65" s="45"/>
      <c r="B65" s="46"/>
      <c r="C65" s="46"/>
      <c r="D65" s="32" t="s">
        <v>185</v>
      </c>
      <c r="E65" s="48"/>
    </row>
    <row r="66" spans="1:5" ht="12.75">
      <c r="A66" s="45"/>
      <c r="B66" s="46"/>
      <c r="C66" s="46"/>
      <c r="D66" s="46" t="s">
        <v>477</v>
      </c>
      <c r="E66" s="48">
        <v>14</v>
      </c>
    </row>
    <row r="67" spans="1:5" ht="12.75">
      <c r="A67" s="45"/>
      <c r="B67" s="46"/>
      <c r="C67" s="46"/>
      <c r="D67" s="46"/>
      <c r="E67" s="48"/>
    </row>
    <row r="68" spans="1:5" ht="12.75">
      <c r="A68" s="45"/>
      <c r="B68" s="46"/>
      <c r="C68" s="46"/>
      <c r="D68" s="46"/>
      <c r="E68" s="48"/>
    </row>
    <row r="69" spans="1:5" ht="12.75">
      <c r="A69" s="45"/>
      <c r="B69" s="46"/>
      <c r="C69" s="46"/>
      <c r="D69" s="46"/>
      <c r="E69" s="48"/>
    </row>
    <row r="70" spans="1:5" ht="12.75">
      <c r="A70" s="45"/>
      <c r="B70" s="46"/>
      <c r="C70" s="46"/>
      <c r="D70" s="46"/>
      <c r="E70" s="48"/>
    </row>
    <row r="71" spans="1:5" ht="12.75">
      <c r="A71" s="45"/>
      <c r="B71" s="46"/>
      <c r="C71" s="46"/>
      <c r="D71" s="46"/>
      <c r="E71" s="48"/>
    </row>
    <row r="72" spans="1:5" ht="12.75">
      <c r="A72" s="45"/>
      <c r="B72" s="46"/>
      <c r="C72" s="46"/>
      <c r="D72" s="46"/>
      <c r="E72" s="48"/>
    </row>
    <row r="73" spans="1:5" ht="12.75">
      <c r="A73" s="45"/>
      <c r="B73" s="46"/>
      <c r="C73" s="46"/>
      <c r="D73" s="46"/>
      <c r="E73" s="48"/>
    </row>
    <row r="74" spans="1:5" ht="12.75">
      <c r="A74" s="45"/>
      <c r="B74" s="46"/>
      <c r="C74" s="46"/>
      <c r="D74" s="46"/>
      <c r="E74" s="48"/>
    </row>
  </sheetData>
  <sheetProtection/>
  <mergeCells count="1">
    <mergeCell ref="A1:O1"/>
  </mergeCells>
  <printOptions/>
  <pageMargins left="0.7201388888888889" right="0.7875" top="1.0527777777777778" bottom="1.0527777777777778" header="0.5118055555555556" footer="0.5118055555555556"/>
  <pageSetup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zoomScalePageLayoutView="0" workbookViewId="0" topLeftCell="A1">
      <selection activeCell="L20" sqref="L20"/>
    </sheetView>
  </sheetViews>
  <sheetFormatPr defaultColWidth="11.57421875" defaultRowHeight="12.75"/>
  <cols>
    <col min="1" max="2" width="11.57421875" style="2" customWidth="1"/>
    <col min="3" max="6" width="11.57421875" style="0" customWidth="1"/>
    <col min="7" max="7" width="11.57421875" style="71" customWidth="1"/>
    <col min="8" max="8" width="11.28125" style="0" customWidth="1"/>
    <col min="9" max="10" width="11.57421875" style="0" customWidth="1"/>
    <col min="11" max="12" width="11.57421875" style="71" customWidth="1"/>
  </cols>
  <sheetData>
    <row r="1" spans="1:12" ht="22.5">
      <c r="A1" s="18"/>
      <c r="B1" s="8" t="s">
        <v>6</v>
      </c>
      <c r="C1" s="9" t="s">
        <v>7</v>
      </c>
      <c r="D1" s="8" t="s">
        <v>8</v>
      </c>
      <c r="E1" s="8" t="s">
        <v>9</v>
      </c>
      <c r="F1" s="8" t="s">
        <v>10</v>
      </c>
      <c r="G1" s="8" t="s">
        <v>11</v>
      </c>
      <c r="H1" s="9" t="s">
        <v>12</v>
      </c>
      <c r="I1" s="9" t="s">
        <v>13</v>
      </c>
      <c r="J1" s="9" t="s">
        <v>14</v>
      </c>
      <c r="K1" s="72" t="s">
        <v>15</v>
      </c>
      <c r="L1" s="72" t="s">
        <v>660</v>
      </c>
    </row>
    <row r="2" spans="1:12" ht="12.75">
      <c r="A2" s="18" t="s">
        <v>661</v>
      </c>
      <c r="B2" s="14">
        <v>7</v>
      </c>
      <c r="C2" s="14">
        <v>3</v>
      </c>
      <c r="D2" s="14">
        <v>17</v>
      </c>
      <c r="E2" s="14">
        <v>17</v>
      </c>
      <c r="F2" s="14">
        <v>12</v>
      </c>
      <c r="G2" s="14">
        <v>12</v>
      </c>
      <c r="H2" s="14">
        <v>16</v>
      </c>
      <c r="I2" s="14">
        <v>18</v>
      </c>
      <c r="J2" s="14">
        <v>21</v>
      </c>
      <c r="K2" s="72">
        <f aca="true" t="shared" si="0" ref="K2:K13">SUM(B2:J2)</f>
        <v>123</v>
      </c>
      <c r="L2" s="73">
        <f aca="true" t="shared" si="1" ref="L2:L13">K2/9</f>
        <v>13.666666666666666</v>
      </c>
    </row>
    <row r="3" spans="1:12" ht="12.75">
      <c r="A3" s="18" t="s">
        <v>662</v>
      </c>
      <c r="B3" s="14">
        <v>3</v>
      </c>
      <c r="C3" s="14">
        <v>3</v>
      </c>
      <c r="D3" s="14">
        <v>13</v>
      </c>
      <c r="E3" s="14">
        <v>10</v>
      </c>
      <c r="F3" s="14">
        <v>11</v>
      </c>
      <c r="G3" s="14">
        <v>9</v>
      </c>
      <c r="H3" s="14">
        <v>19</v>
      </c>
      <c r="I3" s="14">
        <v>15</v>
      </c>
      <c r="J3" s="14">
        <v>16</v>
      </c>
      <c r="K3" s="72">
        <f t="shared" si="0"/>
        <v>99</v>
      </c>
      <c r="L3" s="73">
        <f t="shared" si="1"/>
        <v>11</v>
      </c>
    </row>
    <row r="4" spans="1:12" ht="12.75">
      <c r="A4" s="18" t="s">
        <v>663</v>
      </c>
      <c r="B4" s="14">
        <v>15</v>
      </c>
      <c r="C4" s="14">
        <v>11</v>
      </c>
      <c r="D4" s="14">
        <v>27</v>
      </c>
      <c r="E4" s="14">
        <v>31</v>
      </c>
      <c r="F4" s="14">
        <v>5</v>
      </c>
      <c r="G4" s="14">
        <v>10</v>
      </c>
      <c r="H4" s="14">
        <v>12</v>
      </c>
      <c r="I4" s="14">
        <v>14</v>
      </c>
      <c r="J4" s="14">
        <v>14</v>
      </c>
      <c r="K4" s="72">
        <f t="shared" si="0"/>
        <v>139</v>
      </c>
      <c r="L4" s="73">
        <f t="shared" si="1"/>
        <v>15.444444444444445</v>
      </c>
    </row>
    <row r="5" spans="1:12" ht="12.75">
      <c r="A5" s="18" t="s">
        <v>664</v>
      </c>
      <c r="B5" s="14">
        <v>14</v>
      </c>
      <c r="C5" s="14">
        <v>11</v>
      </c>
      <c r="D5" s="14">
        <v>30</v>
      </c>
      <c r="E5" s="14">
        <v>30</v>
      </c>
      <c r="F5" s="14">
        <v>14</v>
      </c>
      <c r="G5" s="14">
        <v>8</v>
      </c>
      <c r="H5" s="14">
        <v>29</v>
      </c>
      <c r="I5" s="14">
        <v>26</v>
      </c>
      <c r="J5" s="14">
        <v>25</v>
      </c>
      <c r="K5" s="72">
        <f t="shared" si="0"/>
        <v>187</v>
      </c>
      <c r="L5" s="73">
        <f t="shared" si="1"/>
        <v>20.77777777777778</v>
      </c>
    </row>
    <row r="6" spans="1:12" ht="12.75">
      <c r="A6" s="18" t="s">
        <v>665</v>
      </c>
      <c r="B6" s="14">
        <v>23</v>
      </c>
      <c r="C6" s="14">
        <v>16</v>
      </c>
      <c r="D6" s="14">
        <v>24</v>
      </c>
      <c r="E6" s="14">
        <v>22</v>
      </c>
      <c r="F6" s="14">
        <v>12</v>
      </c>
      <c r="G6" s="14">
        <v>11</v>
      </c>
      <c r="H6" s="14">
        <v>13</v>
      </c>
      <c r="I6" s="14">
        <v>6</v>
      </c>
      <c r="J6" s="14">
        <v>9</v>
      </c>
      <c r="K6" s="72">
        <f t="shared" si="0"/>
        <v>136</v>
      </c>
      <c r="L6" s="73">
        <f t="shared" si="1"/>
        <v>15.11111111111111</v>
      </c>
    </row>
    <row r="7" spans="1:12" ht="12.75">
      <c r="A7" s="18" t="s">
        <v>666</v>
      </c>
      <c r="B7" s="14">
        <v>19</v>
      </c>
      <c r="C7" s="14">
        <v>18</v>
      </c>
      <c r="D7" s="14">
        <v>19</v>
      </c>
      <c r="E7" s="14">
        <v>24</v>
      </c>
      <c r="F7" s="14">
        <v>8</v>
      </c>
      <c r="G7" s="14">
        <v>11</v>
      </c>
      <c r="H7" s="14">
        <v>14</v>
      </c>
      <c r="I7" s="14">
        <v>11</v>
      </c>
      <c r="J7" s="14">
        <v>21</v>
      </c>
      <c r="K7" s="72">
        <f t="shared" si="0"/>
        <v>145</v>
      </c>
      <c r="L7" s="73">
        <f t="shared" si="1"/>
        <v>16.11111111111111</v>
      </c>
    </row>
    <row r="8" spans="1:12" ht="12.75">
      <c r="A8" s="18" t="s">
        <v>667</v>
      </c>
      <c r="B8" s="14">
        <v>21</v>
      </c>
      <c r="C8" s="14">
        <v>14</v>
      </c>
      <c r="D8" s="14">
        <v>16</v>
      </c>
      <c r="E8" s="14">
        <v>17</v>
      </c>
      <c r="F8" s="14">
        <v>8</v>
      </c>
      <c r="G8" s="14">
        <v>8</v>
      </c>
      <c r="H8" s="14">
        <v>9</v>
      </c>
      <c r="I8" s="14">
        <v>6</v>
      </c>
      <c r="J8" s="14">
        <v>10</v>
      </c>
      <c r="K8" s="72">
        <f t="shared" si="0"/>
        <v>109</v>
      </c>
      <c r="L8" s="73">
        <f t="shared" si="1"/>
        <v>12.11111111111111</v>
      </c>
    </row>
    <row r="9" spans="1:12" ht="12.75">
      <c r="A9" s="18" t="s">
        <v>668</v>
      </c>
      <c r="B9" s="14">
        <v>21</v>
      </c>
      <c r="C9" s="14">
        <v>19</v>
      </c>
      <c r="D9" s="14">
        <v>22</v>
      </c>
      <c r="E9" s="14">
        <v>25</v>
      </c>
      <c r="F9" s="14">
        <v>8</v>
      </c>
      <c r="G9" s="14">
        <v>8</v>
      </c>
      <c r="H9" s="14">
        <v>15</v>
      </c>
      <c r="I9" s="14">
        <v>17</v>
      </c>
      <c r="J9" s="14">
        <v>14</v>
      </c>
      <c r="K9" s="72">
        <f t="shared" si="0"/>
        <v>149</v>
      </c>
      <c r="L9" s="73">
        <f t="shared" si="1"/>
        <v>16.555555555555557</v>
      </c>
    </row>
    <row r="10" spans="1:12" ht="12.75">
      <c r="A10" s="18" t="s">
        <v>669</v>
      </c>
      <c r="B10" s="14">
        <v>17</v>
      </c>
      <c r="C10" s="14">
        <v>13</v>
      </c>
      <c r="D10" s="14">
        <v>11</v>
      </c>
      <c r="E10" s="14">
        <v>10</v>
      </c>
      <c r="F10" s="14">
        <v>4</v>
      </c>
      <c r="G10" s="14">
        <v>8</v>
      </c>
      <c r="H10" s="14">
        <v>10</v>
      </c>
      <c r="I10" s="14">
        <v>8</v>
      </c>
      <c r="J10" s="14">
        <v>9</v>
      </c>
      <c r="K10" s="72">
        <f t="shared" si="0"/>
        <v>90</v>
      </c>
      <c r="L10" s="73">
        <f t="shared" si="1"/>
        <v>10</v>
      </c>
    </row>
    <row r="11" spans="1:12" ht="12.75">
      <c r="A11" s="18" t="s">
        <v>670</v>
      </c>
      <c r="B11" s="14">
        <v>16</v>
      </c>
      <c r="C11" s="14">
        <v>16</v>
      </c>
      <c r="D11" s="14">
        <v>15</v>
      </c>
      <c r="E11" s="14">
        <v>9</v>
      </c>
      <c r="F11" s="14">
        <v>4</v>
      </c>
      <c r="G11" s="14">
        <v>6</v>
      </c>
      <c r="H11" s="14">
        <v>4</v>
      </c>
      <c r="I11" s="14">
        <v>6</v>
      </c>
      <c r="J11" s="14">
        <v>10</v>
      </c>
      <c r="K11" s="72">
        <f t="shared" si="0"/>
        <v>86</v>
      </c>
      <c r="L11" s="73">
        <f t="shared" si="1"/>
        <v>9.555555555555555</v>
      </c>
    </row>
    <row r="12" spans="1:12" ht="12.75">
      <c r="A12" s="18" t="s">
        <v>671</v>
      </c>
      <c r="B12" s="14">
        <v>8</v>
      </c>
      <c r="C12" s="14">
        <v>7</v>
      </c>
      <c r="D12" s="14">
        <v>5</v>
      </c>
      <c r="E12" s="14">
        <v>3</v>
      </c>
      <c r="F12" s="14">
        <v>4</v>
      </c>
      <c r="G12" s="14">
        <v>2</v>
      </c>
      <c r="H12" s="14">
        <v>5</v>
      </c>
      <c r="I12" s="14">
        <v>5</v>
      </c>
      <c r="J12" s="14">
        <v>7</v>
      </c>
      <c r="K12" s="72">
        <f t="shared" si="0"/>
        <v>46</v>
      </c>
      <c r="L12" s="73">
        <f t="shared" si="1"/>
        <v>5.111111111111111</v>
      </c>
    </row>
    <row r="13" spans="1:12" ht="12.75">
      <c r="A13" s="18" t="s">
        <v>672</v>
      </c>
      <c r="B13" s="14">
        <v>9</v>
      </c>
      <c r="C13" s="14">
        <v>6</v>
      </c>
      <c r="D13" s="14">
        <v>6</v>
      </c>
      <c r="E13" s="14">
        <v>2</v>
      </c>
      <c r="F13" s="14">
        <v>1</v>
      </c>
      <c r="G13" s="14">
        <v>3</v>
      </c>
      <c r="H13" s="14">
        <v>3</v>
      </c>
      <c r="I13" s="14">
        <v>3</v>
      </c>
      <c r="J13" s="14">
        <v>3</v>
      </c>
      <c r="K13" s="72">
        <f t="shared" si="0"/>
        <v>36</v>
      </c>
      <c r="L13" s="73">
        <f t="shared" si="1"/>
        <v>4</v>
      </c>
    </row>
    <row r="14" spans="1:12" ht="12.75">
      <c r="A14" s="18"/>
      <c r="B14" s="14"/>
      <c r="C14" s="14"/>
      <c r="D14" s="14"/>
      <c r="E14" s="14"/>
      <c r="F14" s="14"/>
      <c r="G14" s="17"/>
      <c r="H14" s="14"/>
      <c r="I14" s="14"/>
      <c r="J14" s="14"/>
      <c r="K14" s="74"/>
      <c r="L14" s="75"/>
    </row>
    <row r="15" spans="1:12" ht="12.75">
      <c r="A15" s="76" t="s">
        <v>15</v>
      </c>
      <c r="B15" s="77">
        <f>SUM(B2:B14)</f>
        <v>173</v>
      </c>
      <c r="C15" s="77">
        <f aca="true" t="shared" si="2" ref="C15:K15">SUM(C2:C13)</f>
        <v>137</v>
      </c>
      <c r="D15" s="77">
        <f t="shared" si="2"/>
        <v>205</v>
      </c>
      <c r="E15" s="77">
        <f t="shared" si="2"/>
        <v>200</v>
      </c>
      <c r="F15" s="77">
        <f t="shared" si="2"/>
        <v>91</v>
      </c>
      <c r="G15" s="77">
        <f t="shared" si="2"/>
        <v>96</v>
      </c>
      <c r="H15" s="77">
        <f t="shared" si="2"/>
        <v>149</v>
      </c>
      <c r="I15" s="77">
        <f t="shared" si="2"/>
        <v>135</v>
      </c>
      <c r="J15" s="77">
        <f t="shared" si="2"/>
        <v>159</v>
      </c>
      <c r="K15" s="78">
        <f t="shared" si="2"/>
        <v>1345</v>
      </c>
      <c r="L15" s="73">
        <f>K15/108</f>
        <v>12.453703703703704</v>
      </c>
    </row>
    <row r="21" ht="12.75">
      <c r="D21" t="s">
        <v>16</v>
      </c>
    </row>
  </sheetData>
  <sheetProtection/>
  <printOptions/>
  <pageMargins left="0.7875" right="0.7875" top="1.0527777777777778" bottom="1.0527777777777778" header="0.7875" footer="0.5118055555555556"/>
  <pageSetup fitToHeight="1" fitToWidth="1" horizontalDpi="300" verticalDpi="300" orientation="landscape" paperSize="9"/>
  <headerFooter alignWithMargins="0">
    <oddHeader>&amp;C&amp;"Times New Roman,obyčejné"&amp;12&amp;A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zoomScalePageLayoutView="0" workbookViewId="0" topLeftCell="A1">
      <selection activeCell="C7" sqref="C7"/>
    </sheetView>
  </sheetViews>
  <sheetFormatPr defaultColWidth="11.57421875" defaultRowHeight="12.75"/>
  <cols>
    <col min="1" max="1" width="8.57421875" style="3" customWidth="1"/>
    <col min="2" max="2" width="25.8515625" style="0" customWidth="1"/>
    <col min="3" max="3" width="15.421875" style="79" customWidth="1"/>
  </cols>
  <sheetData>
    <row r="1" spans="1:3" ht="15.75">
      <c r="A1" s="87" t="s">
        <v>673</v>
      </c>
      <c r="B1" s="87"/>
      <c r="C1" s="87"/>
    </row>
    <row r="2" spans="1:3" s="81" customFormat="1" ht="12.75">
      <c r="A2" s="80" t="s">
        <v>674</v>
      </c>
      <c r="B2" s="81" t="s">
        <v>4</v>
      </c>
      <c r="C2" s="82" t="s">
        <v>675</v>
      </c>
    </row>
    <row r="3" spans="1:3" ht="12.75">
      <c r="A3" s="1" t="s">
        <v>17</v>
      </c>
      <c r="B3" t="s">
        <v>147</v>
      </c>
      <c r="C3" s="79">
        <f>'H 2007'!E49+'D 2007'!E50+'H 0506'!E49+'D 0506'!E35+'H 0304'!E44+'D 0304'!E46+'H 0102'!E32+'D 0102'!E39+'H 9900'!E43+'D 9900'!E35+'H 9798'!E25+'D 9798'!E20</f>
        <v>1441</v>
      </c>
    </row>
    <row r="4" spans="1:3" ht="12.75">
      <c r="A4" s="1" t="s">
        <v>21</v>
      </c>
      <c r="B4" s="2" t="s">
        <v>26</v>
      </c>
      <c r="C4" s="79">
        <f>'H 2007'!E50+'D 2007'!E51+'H 0506'!E50+'D 0506'!E36+'H 0304'!E45+'D 0304'!E47+'H 0102'!E33+'D 0102'!E40+'H 9900'!E44+'D 9900'!E36+'H 9798'!E26+'D 9798'!E21</f>
        <v>1185</v>
      </c>
    </row>
    <row r="5" spans="1:3" ht="12.75">
      <c r="A5" s="1" t="s">
        <v>24</v>
      </c>
      <c r="B5" s="2" t="s">
        <v>49</v>
      </c>
      <c r="C5" s="79">
        <f>'H 2007'!E51+'D 2007'!E52+'H 0506'!E51+'D 0506'!E37+'H 0304'!E46+'D 0304'!E48+'H 0102'!E34+'D 0102'!E41+'H 9900'!E45+'D 9900'!E37+'H 9798'!E27+'D 9798'!E22</f>
        <v>786</v>
      </c>
    </row>
    <row r="6" spans="1:3" ht="12.75">
      <c r="A6" s="1" t="s">
        <v>27</v>
      </c>
      <c r="B6" s="2" t="s">
        <v>73</v>
      </c>
      <c r="C6" s="79">
        <f>'H 2007'!E52+'D 2007'!E53+'H 0506'!E52+'D 0506'!E38+'H 0304'!E47+'D 0304'!E49+'H 0102'!E35+'D 0102'!E42+'H 9900'!E46+'D 9900'!E38+'H 9798'!E28+'D 9798'!E23</f>
        <v>332</v>
      </c>
    </row>
    <row r="7" spans="1:3" ht="12.75">
      <c r="A7" s="1" t="s">
        <v>29</v>
      </c>
      <c r="B7" t="s">
        <v>151</v>
      </c>
      <c r="C7" s="79">
        <f>'H 2007'!E57+'D 2007'!E58+'H 0506'!E57+'D 0506'!E43+'H 0304'!E52+'D 0304'!E54+'H 0102'!E40+'D 0102'!E47+'H 9900'!E51+'D 9900'!E43+'H 9798'!E33+'D 9798'!E28</f>
        <v>311</v>
      </c>
    </row>
    <row r="8" spans="1:3" ht="12.75">
      <c r="A8" s="1" t="s">
        <v>33</v>
      </c>
      <c r="B8" t="s">
        <v>148</v>
      </c>
      <c r="C8" s="79">
        <f>'H 2007'!E53+'D 2007'!E54+'H 0506'!E53+'D 0506'!E39+'H 0304'!E48+'D 0304'!E50+'H 0102'!E36+'D 0102'!E43+'H 9900'!E47+'D 9900'!E39+'H 9798'!E29+'D 9798'!E24</f>
        <v>246</v>
      </c>
    </row>
    <row r="9" spans="1:3" ht="12.75">
      <c r="A9" s="1" t="s">
        <v>36</v>
      </c>
      <c r="B9" t="s">
        <v>149</v>
      </c>
      <c r="C9" s="79">
        <f>'H 2007'!E54+'D 2007'!E55+'H 0506'!E54+'D 0506'!E40+'H 0304'!E49+'D 0304'!E51+'H 0102'!E37+'D 0102'!E44+'H 9900'!E48+'D 9900'!E40+'H 9798'!E30+'D 9798'!E25</f>
        <v>166</v>
      </c>
    </row>
    <row r="10" spans="1:3" ht="12.75">
      <c r="A10" s="1" t="s">
        <v>39</v>
      </c>
      <c r="B10" t="s">
        <v>163</v>
      </c>
      <c r="C10" s="79">
        <f>'H 2007'!E69+'D 2007'!E70+'H 0506'!E69+'D 0506'!E55+'H 0304'!E64+'D 0304'!E66+'H 0102'!E52+'D 0102'!E59+'H 9900'!E63+'D 9900'!E55+'H 9798'!E45+'D 9798'!E40</f>
        <v>151</v>
      </c>
    </row>
    <row r="11" spans="1:3" ht="12.75">
      <c r="A11" s="1" t="s">
        <v>42</v>
      </c>
      <c r="B11" s="2" t="s">
        <v>154</v>
      </c>
      <c r="C11" s="79">
        <f>'H 2007'!E60+'D 2007'!E61+'H 0506'!E60+'D 0506'!E46+'H 0304'!E55+'D 0304'!E57+'H 0102'!E43+'D 0102'!E50+'H 9900'!E54+'D 9900'!E46+'H 9798'!E36+'D 9798'!E31</f>
        <v>94</v>
      </c>
    </row>
    <row r="12" spans="1:3" ht="12.75">
      <c r="A12" s="1" t="s">
        <v>46</v>
      </c>
      <c r="B12" s="2" t="s">
        <v>167</v>
      </c>
      <c r="C12" s="79">
        <f>'H 2007'!E75+'D 2007'!E76+'H 0506'!E75+'D 0506'!E61+'H 0304'!E70+'D 0304'!E72+'H 0102'!E58+'D 0102'!E65+'H 9900'!E69+'D 9900'!E61+'H 9798'!E51+'D 9798'!E46</f>
        <v>89</v>
      </c>
    </row>
    <row r="13" spans="1:3" ht="12.75">
      <c r="A13" s="1" t="s">
        <v>50</v>
      </c>
      <c r="B13" t="s">
        <v>152</v>
      </c>
      <c r="C13" s="79">
        <f>'H 2007'!E58+'D 2007'!E59+'H 0506'!E58+'D 0506'!E44+'H 0304'!E53+'D 0304'!E55+'H 0102'!E41+'D 0102'!E48+'H 9900'!E52+'D 9900'!E44+'H 9798'!E34+'D 9798'!E29</f>
        <v>82</v>
      </c>
    </row>
    <row r="14" spans="1:3" ht="12.75">
      <c r="A14" s="1" t="s">
        <v>54</v>
      </c>
      <c r="B14" s="2" t="s">
        <v>93</v>
      </c>
      <c r="C14" s="79">
        <f>'H 2007'!E55+'D 2007'!E56+'H 0506'!E55+'D 0506'!E41+'H 0304'!E50+'D 0304'!E52+'H 0102'!E38+'D 0102'!E45+'H 9900'!E49+'D 9900'!E41+'H 9798'!E31+'D 9798'!E26</f>
        <v>71</v>
      </c>
    </row>
    <row r="15" spans="1:3" ht="12.75">
      <c r="A15" s="1" t="s">
        <v>56</v>
      </c>
      <c r="B15" s="32" t="s">
        <v>183</v>
      </c>
      <c r="C15" s="79">
        <f>'H 2007'!E92+'D 2007'!E93+'H 0506'!E92+'D 0506'!E78+'H 0304'!E87+'D 0304'!E89+'H 0102'!E75+'D 0102'!E82+'H 9900'!E86+'D 9900'!E78+'H 9798'!E68+'D 9798'!E63</f>
        <v>60</v>
      </c>
    </row>
    <row r="16" spans="1:3" ht="12.75">
      <c r="A16" s="1" t="s">
        <v>60</v>
      </c>
      <c r="B16" s="32" t="s">
        <v>171</v>
      </c>
      <c r="C16" s="79">
        <f>'H 2007'!E79+'D 2007'!E80+'H 0506'!E79+'D 0506'!E65+'H 0304'!E74+'D 0304'!E76+'H 0102'!E62+'D 0102'!E69+'H 9900'!E73+'D 9900'!E65+'H 9798'!E55+'D 9798'!E50</f>
        <v>56</v>
      </c>
    </row>
    <row r="17" spans="1:3" ht="12.75">
      <c r="A17" s="1" t="s">
        <v>63</v>
      </c>
      <c r="B17" s="52" t="s">
        <v>477</v>
      </c>
      <c r="C17" s="79">
        <f>'H 0102'!E78+'D 9798'!E66</f>
        <v>42</v>
      </c>
    </row>
    <row r="18" spans="1:3" ht="12.75">
      <c r="A18" s="1" t="s">
        <v>67</v>
      </c>
      <c r="B18" s="2" t="s">
        <v>45</v>
      </c>
      <c r="C18" s="79">
        <f>'H 2007'!E71+'D 2007'!E72+'H 0506'!E71+'D 0506'!E57+'H 0304'!E66+'D 0304'!E68+'H 0102'!E54+'D 0102'!E61+'H 9900'!E65+'D 9900'!E57+'H 9798'!E47+'D 9798'!E42</f>
        <v>41</v>
      </c>
    </row>
    <row r="19" spans="1:3" ht="12.75">
      <c r="A19" s="1" t="s">
        <v>70</v>
      </c>
      <c r="B19" t="s">
        <v>162</v>
      </c>
      <c r="C19" s="79">
        <f>'H 2007'!E68+'D 2007'!E69+'H 0506'!E68+'D 0506'!E54+'H 0304'!E63+'D 0304'!E65+'H 0102'!E51+'D 0102'!E58+'H 9900'!E62+'D 9900'!E54+'H 9798'!E44+'D 9798'!E39</f>
        <v>36</v>
      </c>
    </row>
    <row r="20" spans="1:3" ht="12.75">
      <c r="A20" s="1" t="s">
        <v>74</v>
      </c>
      <c r="B20" s="2" t="s">
        <v>32</v>
      </c>
      <c r="C20" s="79">
        <f>'H 2007'!E95+'H 0304'!E91</f>
        <v>35</v>
      </c>
    </row>
    <row r="21" spans="1:3" ht="12.75">
      <c r="A21" s="1" t="s">
        <v>77</v>
      </c>
      <c r="B21" s="32" t="s">
        <v>169</v>
      </c>
      <c r="C21" s="79">
        <f>'H 2007'!E77+'D 2007'!E78+'H 0506'!E77+'D 0506'!E63+'H 0304'!E72+'D 0304'!E74+'H 0102'!E60+'D 0102'!E67+'H 9900'!E71+'D 9900'!E63+'H 9798'!E53+'D 9798'!E48</f>
        <v>32</v>
      </c>
    </row>
    <row r="22" spans="1:3" ht="12.75">
      <c r="A22" s="1" t="s">
        <v>81</v>
      </c>
      <c r="B22" s="32" t="s">
        <v>103</v>
      </c>
      <c r="C22" s="79">
        <f>'H 2007'!E70+'D 2007'!E71+'H 0506'!E70+'D 0506'!E56+'H 0304'!E65+'D 0304'!E67+'H 0102'!E53+'D 0102'!E60+'H 9900'!E64+'D 9900'!E56+'H 9798'!E46+'D 9798'!E41</f>
        <v>32</v>
      </c>
    </row>
    <row r="23" spans="1:3" ht="12.75">
      <c r="A23" s="1" t="s">
        <v>84</v>
      </c>
      <c r="B23" s="2" t="s">
        <v>166</v>
      </c>
      <c r="C23" s="79">
        <f>'H 2007'!E74+'D 2007'!E75+'H 0506'!E74+'D 0506'!E60+'H 0304'!E69+'D 0304'!E71+'H 0102'!E57+'D 0102'!E64+'H 9900'!E68+'D 9900'!E60+'H 9798'!E50+'D 9798'!E45</f>
        <v>23</v>
      </c>
    </row>
    <row r="24" spans="1:3" ht="12.75">
      <c r="A24" s="1" t="s">
        <v>87</v>
      </c>
      <c r="B24" s="32" t="s">
        <v>185</v>
      </c>
      <c r="C24" s="79">
        <f>'H 2007'!E94+'D 2007'!E95+'H 0506'!E94+'D 0506'!E80+'H 0304'!E89+'D 0304'!E91+'H 0102'!E77+'D 0102'!E84+'H 9900'!E88+'D 9900'!E80+'H 9798'!E70+'D 9798'!E65</f>
        <v>23</v>
      </c>
    </row>
    <row r="25" spans="1:3" ht="12.75">
      <c r="A25" s="1" t="s">
        <v>89</v>
      </c>
      <c r="B25" s="2" t="s">
        <v>155</v>
      </c>
      <c r="C25" s="79">
        <f>'H 2007'!E61+'D 2007'!E62+'H 0506'!E61+'D 0506'!E47+'H 0304'!E56+'D 0304'!E58+'H 0102'!E44+'D 0102'!E51+'H 9900'!E55+'D 9900'!E47+'H 9798'!E37+'D 9798'!E32</f>
        <v>23</v>
      </c>
    </row>
    <row r="26" spans="1:3" ht="12.75">
      <c r="A26" s="1" t="s">
        <v>91</v>
      </c>
      <c r="B26" s="47" t="s">
        <v>374</v>
      </c>
      <c r="C26" s="79">
        <f>'H 0304'!E90</f>
        <v>23</v>
      </c>
    </row>
    <row r="27" spans="1:3" ht="12.75">
      <c r="A27" s="1" t="s">
        <v>94</v>
      </c>
      <c r="B27" s="2" t="s">
        <v>161</v>
      </c>
      <c r="C27" s="79">
        <f>'H 2007'!E67+'D 2007'!E68+'H 0506'!E67+'D 0506'!E53+'H 0304'!E62+'D 0304'!E64+'H 0102'!E50+'D 0102'!E57+'H 9900'!E61+'D 9900'!E53+'H 9798'!E43+'D 9798'!E38</f>
        <v>23</v>
      </c>
    </row>
    <row r="28" spans="1:3" ht="12.75">
      <c r="A28" s="1" t="s">
        <v>97</v>
      </c>
      <c r="B28" s="32" t="s">
        <v>429</v>
      </c>
      <c r="C28" s="79">
        <f>'D 0304'!E92</f>
        <v>20</v>
      </c>
    </row>
    <row r="29" spans="1:3" ht="12.75">
      <c r="A29" s="1" t="s">
        <v>100</v>
      </c>
      <c r="B29" t="s">
        <v>150</v>
      </c>
      <c r="C29" s="79">
        <f>'H 2007'!E56+'D 2007'!E57+'H 0506'!E56+'D 0506'!E42+'H 0304'!E51+'D 0304'!E53+'H 0102'!E39+'D 0102'!E46+'H 9900'!E50+'D 9900'!E42+'H 9798'!E32+'D 9798'!E27</f>
        <v>20</v>
      </c>
    </row>
    <row r="30" spans="1:3" ht="12.75">
      <c r="A30" s="1" t="s">
        <v>104</v>
      </c>
      <c r="B30" s="2" t="s">
        <v>153</v>
      </c>
      <c r="C30" s="79">
        <f>'H 2007'!E59+'D 2007'!E60+'H 0506'!E59+'D 0506'!E45+'H 0304'!E54+'D 0304'!E56+'H 0102'!E42+'D 0102'!E49+'H 9900'!E53+'D 9900'!E45+'H 9798'!E35+'D 9798'!E30</f>
        <v>20</v>
      </c>
    </row>
    <row r="31" spans="1:3" ht="12.75">
      <c r="A31" s="1" t="s">
        <v>106</v>
      </c>
      <c r="B31" s="2" t="s">
        <v>168</v>
      </c>
      <c r="C31" s="79">
        <f>'H 2007'!E76+'D 2007'!E77+'H 0506'!E76+'D 0506'!E62+'H 0304'!E71+'D 0304'!E73+'H 0102'!E59+'D 0102'!E66+'H 9900'!E70+'D 9900'!E62+'H 9798'!E52+'D 9798'!E47</f>
        <v>19</v>
      </c>
    </row>
    <row r="32" spans="1:3" ht="12.75">
      <c r="A32" s="1" t="s">
        <v>109</v>
      </c>
      <c r="B32" s="2" t="s">
        <v>164</v>
      </c>
      <c r="C32" s="79">
        <f>'H 2007'!E72+'D 2007'!E73+'H 0506'!E72+'D 0506'!E58+'H 0304'!E67+'D 0304'!E69+'H 0102'!E55+'D 0102'!E62+'H 9900'!E66+'D 9900'!E58+'H 9798'!E48+'D 9798'!E43</f>
        <v>17</v>
      </c>
    </row>
    <row r="33" spans="1:3" ht="12.75">
      <c r="A33" s="1" t="s">
        <v>113</v>
      </c>
      <c r="B33" s="32" t="s">
        <v>159</v>
      </c>
      <c r="C33" s="79">
        <f>'H 2007'!E65+'D 2007'!E66+'H 0506'!E65+'D 0506'!E51+'H 0304'!E60+'D 0304'!E62+'H 0102'!E48+'D 0102'!E55+'H 9900'!E59+'D 9900'!E51+'H 9798'!E41+'D 9798'!E36</f>
        <v>15</v>
      </c>
    </row>
    <row r="34" spans="1:3" ht="12.75">
      <c r="A34" s="1" t="s">
        <v>116</v>
      </c>
      <c r="B34" s="2" t="s">
        <v>184</v>
      </c>
      <c r="C34" s="79">
        <f>'H 2007'!E93+'D 2007'!E94+'H 0506'!E93+'D 0506'!E79+'H 0304'!E88+'D 0304'!E90+'H 0102'!E76+'D 0102'!E83+'H 9900'!E87+'D 9900'!E79+'H 9798'!E69+'D 9798'!E64</f>
        <v>15</v>
      </c>
    </row>
    <row r="35" spans="1:3" ht="12.75">
      <c r="A35" s="1" t="s">
        <v>118</v>
      </c>
      <c r="B35" s="32" t="s">
        <v>200</v>
      </c>
      <c r="C35" s="79">
        <f>'D 2007'!E96</f>
        <v>14</v>
      </c>
    </row>
    <row r="36" spans="1:3" ht="12.75">
      <c r="A36" s="1" t="s">
        <v>119</v>
      </c>
      <c r="B36" s="52" t="s">
        <v>557</v>
      </c>
      <c r="C36" s="79">
        <f>'H 9900'!E89</f>
        <v>14</v>
      </c>
    </row>
    <row r="37" spans="1:3" ht="12.75">
      <c r="A37" s="1" t="s">
        <v>121</v>
      </c>
      <c r="B37" s="32" t="s">
        <v>157</v>
      </c>
      <c r="C37" s="79">
        <f>'H 2007'!E63+'D 2007'!E64+'H 0506'!E63+'D 0506'!E49+'H 0304'!E58+'D 0304'!E60+'H 0102'!E46+'D 0102'!E53+'H 9900'!E57+'D 9900'!E49+'H 9798'!E39+'D 9798'!E34</f>
        <v>12</v>
      </c>
    </row>
    <row r="38" spans="1:3" ht="12.75">
      <c r="A38" s="1" t="s">
        <v>124</v>
      </c>
      <c r="B38" t="s">
        <v>181</v>
      </c>
      <c r="C38" s="79">
        <f>'H 2007'!E90+'D 2007'!E91+'H 0506'!E90+'D 0506'!E76+'H 0304'!E85+'D 0304'!E87+'H 0102'!E73+'D 0102'!E80+'H 9900'!E84+'D 9900'!E76+'H 9798'!E66+'D 9798'!E61</f>
        <v>11</v>
      </c>
    </row>
    <row r="39" spans="1:3" ht="12.75">
      <c r="A39" s="1" t="s">
        <v>127</v>
      </c>
      <c r="B39" s="32" t="s">
        <v>435</v>
      </c>
      <c r="C39" s="79">
        <f>'D 0304'!E93</f>
        <v>11</v>
      </c>
    </row>
    <row r="40" spans="1:3" ht="12.75">
      <c r="A40" s="1" t="s">
        <v>129</v>
      </c>
      <c r="B40" s="2" t="s">
        <v>170</v>
      </c>
      <c r="C40" s="79">
        <f>'H 2007'!E78+'D 2007'!E79+'H 0506'!E78+'D 0506'!E64+'H 0304'!E73+'D 0304'!E75+'H 0102'!E61+'D 0102'!E68+'H 9900'!E72+'D 9900'!E64+'H 9798'!E54+'D 9798'!E49</f>
        <v>10</v>
      </c>
    </row>
    <row r="41" spans="1:3" ht="12.75">
      <c r="A41" s="1" t="s">
        <v>131</v>
      </c>
      <c r="B41" s="52" t="s">
        <v>597</v>
      </c>
      <c r="C41" s="79">
        <f>'D 9900'!E81</f>
        <v>9</v>
      </c>
    </row>
    <row r="42" spans="1:3" ht="12.75">
      <c r="A42" s="1" t="s">
        <v>134</v>
      </c>
      <c r="B42" s="2" t="s">
        <v>176</v>
      </c>
      <c r="C42" s="79">
        <f>'H 2007'!E85+'D 2007'!E86+'H 0506'!E85+'D 0506'!E71+'H 0304'!E80+'D 0304'!E82+'H 0102'!E68+'D 0102'!E75+'H 9900'!E79+'D 9900'!E71+'H 9798'!E61+'D 9798'!E56</f>
        <v>9</v>
      </c>
    </row>
    <row r="43" spans="1:3" ht="12.75">
      <c r="A43" s="1" t="s">
        <v>137</v>
      </c>
      <c r="B43" s="2" t="s">
        <v>59</v>
      </c>
      <c r="C43" s="79">
        <f>'H 2007'!E96</f>
        <v>8</v>
      </c>
    </row>
    <row r="44" spans="1:3" ht="12.75">
      <c r="A44" s="1" t="s">
        <v>140</v>
      </c>
      <c r="B44" s="2" t="s">
        <v>112</v>
      </c>
      <c r="C44" s="79">
        <f>'H 2007'!E97+'H 0102'!E79</f>
        <v>8</v>
      </c>
    </row>
    <row r="45" spans="1:3" ht="12.75">
      <c r="A45" s="1" t="s">
        <v>143</v>
      </c>
      <c r="B45" s="32" t="s">
        <v>66</v>
      </c>
      <c r="C45" s="79">
        <f>'H 2007'!E81+'D 2007'!E82+'H 0506'!E81+'D 0506'!E67+'H 0304'!E76+'D 0304'!E78+'H 0102'!E64+'D 0102'!E71+'H 9900'!E75+'D 9900'!E67+'H 9798'!E57+'D 9798'!E52</f>
        <v>7</v>
      </c>
    </row>
    <row r="46" spans="1:3" ht="12.75">
      <c r="A46" s="1" t="s">
        <v>270</v>
      </c>
      <c r="B46" s="2" t="s">
        <v>659</v>
      </c>
      <c r="C46" s="79">
        <f>'H 2007'!E73+'D 2007'!E74+'H 0506'!E73+'D 0506'!E59+'H 0304'!E68+'D 0304'!E70+'H 0102'!E56+'D 0102'!E63+'H 9900'!E67+'D 9900'!E59+'H 9798'!E49+'D 9798'!E44</f>
        <v>6</v>
      </c>
    </row>
    <row r="47" spans="1:3" ht="12.75">
      <c r="A47" s="1" t="s">
        <v>676</v>
      </c>
      <c r="B47" s="32" t="s">
        <v>227</v>
      </c>
      <c r="C47" s="79">
        <f>'D 2007'!E98</f>
        <v>6</v>
      </c>
    </row>
    <row r="48" spans="1:3" ht="12.75">
      <c r="A48" s="1" t="s">
        <v>677</v>
      </c>
      <c r="B48" s="32" t="s">
        <v>182</v>
      </c>
      <c r="C48" s="79">
        <f>'H 2007'!E91+'D 2007'!E92+'H 0506'!E91+'D 0506'!E77+'H 0304'!E86+'D 0304'!E88+'H 0102'!E74+'D 0102'!E81+'H 9900'!E85+'D 9900'!E77+'H 9798'!E67+'D 9798'!E62</f>
        <v>6</v>
      </c>
    </row>
    <row r="49" spans="1:3" ht="12.75">
      <c r="A49" s="1" t="s">
        <v>678</v>
      </c>
      <c r="B49" s="2" t="s">
        <v>179</v>
      </c>
      <c r="C49" s="79">
        <f>'H 2007'!E88+'D 2007'!E89+'H 0506'!E88+'D 0506'!E74+'H 0304'!E83+'D 0304'!E85+'H 0102'!E71+'D 0102'!E78+'H 9900'!E82+'D 9900'!E74+'H 9798'!E64+'D 9798'!E59</f>
        <v>5</v>
      </c>
    </row>
    <row r="50" spans="1:3" ht="12.75">
      <c r="A50" s="1" t="s">
        <v>679</v>
      </c>
      <c r="B50" s="32" t="s">
        <v>236</v>
      </c>
      <c r="C50" s="79">
        <f>'D 2007'!E99</f>
        <v>5</v>
      </c>
    </row>
    <row r="51" spans="1:3" ht="12.75">
      <c r="A51" s="1" t="s">
        <v>680</v>
      </c>
      <c r="B51" s="32" t="s">
        <v>173</v>
      </c>
      <c r="C51" s="79">
        <f>'H 2007'!E82+'D 2007'!E83+'H 0506'!E82+'D 0506'!E68+'H 0304'!E77+'D 0304'!E79+'H 0102'!E65+'D 0102'!E72+'H 9900'!E76+'D 9900'!E68+'H 9798'!E58+'D 9798'!E53</f>
        <v>4</v>
      </c>
    </row>
    <row r="52" spans="1:3" ht="12.75">
      <c r="A52" s="1" t="s">
        <v>681</v>
      </c>
      <c r="B52" s="32" t="s">
        <v>241</v>
      </c>
      <c r="C52" s="79">
        <f>'D 2007'!E100</f>
        <v>4</v>
      </c>
    </row>
    <row r="53" spans="1:3" ht="12.75">
      <c r="A53" s="1" t="s">
        <v>682</v>
      </c>
      <c r="B53" s="47" t="s">
        <v>404</v>
      </c>
      <c r="C53" s="79">
        <f>'H 0304'!E92</f>
        <v>3</v>
      </c>
    </row>
    <row r="54" spans="1:3" ht="12.75">
      <c r="A54" s="1" t="s">
        <v>683</v>
      </c>
      <c r="B54" s="47" t="s">
        <v>407</v>
      </c>
      <c r="C54" s="79">
        <f>'H 0304'!E93</f>
        <v>2</v>
      </c>
    </row>
    <row r="55" spans="1:3" ht="12.75">
      <c r="A55" s="1" t="s">
        <v>684</v>
      </c>
      <c r="B55" s="47" t="s">
        <v>411</v>
      </c>
      <c r="C55" s="79">
        <f>'H 0304'!E94</f>
        <v>1</v>
      </c>
    </row>
    <row r="56" spans="1:3" ht="12.75">
      <c r="A56" s="1" t="s">
        <v>685</v>
      </c>
      <c r="B56" s="32" t="s">
        <v>273</v>
      </c>
      <c r="C56" s="79">
        <f>'D 2007'!E97</f>
        <v>1</v>
      </c>
    </row>
  </sheetData>
  <sheetProtection/>
  <mergeCells count="1">
    <mergeCell ref="A1:C1"/>
  </mergeCells>
  <printOptions/>
  <pageMargins left="0.7875" right="0.7875" top="0.7875" bottom="0.7875" header="0.5118055555555556" footer="0.5118055555555556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0"/>
  <sheetViews>
    <sheetView zoomScalePageLayoutView="0" workbookViewId="0" topLeftCell="A1">
      <selection activeCell="P5" sqref="P5"/>
    </sheetView>
  </sheetViews>
  <sheetFormatPr defaultColWidth="11.57421875" defaultRowHeight="12.75"/>
  <cols>
    <col min="1" max="1" width="7.00390625" style="1" customWidth="1"/>
    <col min="2" max="2" width="16.57421875" style="0" customWidth="1"/>
    <col min="3" max="3" width="11.57421875" style="0" customWidth="1"/>
    <col min="4" max="4" width="22.7109375" style="32" customWidth="1"/>
    <col min="5" max="5" width="8.7109375" style="3" customWidth="1"/>
    <col min="6" max="6" width="10.421875" style="3" customWidth="1"/>
    <col min="7" max="7" width="8.00390625" style="3" customWidth="1"/>
    <col min="8" max="8" width="9.28125" style="3" customWidth="1"/>
    <col min="9" max="9" width="10.140625" style="3" customWidth="1"/>
    <col min="10" max="10" width="11.00390625" style="3" customWidth="1"/>
    <col min="11" max="11" width="8.421875" style="3" customWidth="1"/>
    <col min="12" max="12" width="9.00390625" style="3" customWidth="1"/>
    <col min="13" max="13" width="9.57421875" style="3" customWidth="1"/>
    <col min="14" max="14" width="8.28125" style="4" customWidth="1"/>
    <col min="15" max="15" width="10.00390625" style="3" customWidth="1"/>
    <col min="16" max="16" width="11.57421875" style="3" customWidth="1"/>
  </cols>
  <sheetData>
    <row r="1" spans="1:15" ht="21.75" customHeight="1">
      <c r="A1" s="83" t="s">
        <v>186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6" s="11" customFormat="1" ht="33.7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9" t="s">
        <v>12</v>
      </c>
      <c r="M2" s="9" t="s">
        <v>13</v>
      </c>
      <c r="N2" s="9" t="s">
        <v>14</v>
      </c>
      <c r="O2" s="8" t="s">
        <v>15</v>
      </c>
      <c r="P2" s="33" t="s">
        <v>16</v>
      </c>
    </row>
    <row r="3" spans="1:15" ht="12.75">
      <c r="A3" s="12" t="s">
        <v>17</v>
      </c>
      <c r="B3" s="13" t="s">
        <v>187</v>
      </c>
      <c r="C3" s="13" t="s">
        <v>188</v>
      </c>
      <c r="D3" s="34" t="s">
        <v>49</v>
      </c>
      <c r="E3" s="17">
        <v>2007</v>
      </c>
      <c r="F3" s="14">
        <v>11</v>
      </c>
      <c r="G3" s="14">
        <v>14</v>
      </c>
      <c r="H3" s="14">
        <v>14</v>
      </c>
      <c r="I3" s="35">
        <v>14</v>
      </c>
      <c r="J3" s="14">
        <v>14</v>
      </c>
      <c r="K3" s="14">
        <v>7</v>
      </c>
      <c r="L3" s="14">
        <v>14</v>
      </c>
      <c r="M3" s="21">
        <v>14</v>
      </c>
      <c r="N3" s="17">
        <v>14</v>
      </c>
      <c r="O3" s="16">
        <f>F3+G3+H3+J3+K3+L3+M3+N3+I3-K3</f>
        <v>109</v>
      </c>
    </row>
    <row r="4" spans="1:15" ht="12.75">
      <c r="A4" s="12" t="s">
        <v>21</v>
      </c>
      <c r="B4" s="13" t="s">
        <v>189</v>
      </c>
      <c r="C4" s="13" t="s">
        <v>190</v>
      </c>
      <c r="D4" s="34" t="s">
        <v>49</v>
      </c>
      <c r="E4" s="17">
        <v>2007</v>
      </c>
      <c r="F4" s="17"/>
      <c r="G4" s="17"/>
      <c r="H4" s="17">
        <v>9</v>
      </c>
      <c r="I4" s="17">
        <v>9</v>
      </c>
      <c r="J4" s="17">
        <v>11</v>
      </c>
      <c r="K4" s="17">
        <v>11</v>
      </c>
      <c r="L4" s="17">
        <v>4</v>
      </c>
      <c r="M4" s="17">
        <v>11</v>
      </c>
      <c r="N4" s="17">
        <v>11</v>
      </c>
      <c r="O4" s="14">
        <f aca="true" t="shared" si="0" ref="O4:O46">F4+G4+H4+J4+K4+L4+M4+N4+I4</f>
        <v>66</v>
      </c>
    </row>
    <row r="5" spans="1:15" ht="12.75">
      <c r="A5" s="12" t="s">
        <v>24</v>
      </c>
      <c r="B5" s="13" t="s">
        <v>191</v>
      </c>
      <c r="C5" s="13" t="s">
        <v>192</v>
      </c>
      <c r="D5" s="34" t="s">
        <v>49</v>
      </c>
      <c r="E5" s="17">
        <v>2007</v>
      </c>
      <c r="F5" s="17">
        <v>9</v>
      </c>
      <c r="G5" s="17">
        <v>11</v>
      </c>
      <c r="H5" s="17">
        <v>7</v>
      </c>
      <c r="I5" s="17">
        <v>7</v>
      </c>
      <c r="J5" s="17">
        <v>6</v>
      </c>
      <c r="K5" s="17"/>
      <c r="L5" s="17">
        <v>1</v>
      </c>
      <c r="M5" s="17">
        <v>3</v>
      </c>
      <c r="N5" s="17">
        <v>7</v>
      </c>
      <c r="O5" s="14">
        <f t="shared" si="0"/>
        <v>51</v>
      </c>
    </row>
    <row r="6" spans="1:15" ht="12.75">
      <c r="A6" s="12" t="s">
        <v>27</v>
      </c>
      <c r="B6" s="13" t="s">
        <v>193</v>
      </c>
      <c r="C6" s="13" t="s">
        <v>194</v>
      </c>
      <c r="D6" s="34" t="s">
        <v>26</v>
      </c>
      <c r="E6" s="17">
        <v>2007</v>
      </c>
      <c r="F6" s="17"/>
      <c r="G6" s="17"/>
      <c r="H6" s="17">
        <v>11</v>
      </c>
      <c r="I6" s="17">
        <v>11</v>
      </c>
      <c r="J6" s="17"/>
      <c r="K6" s="17"/>
      <c r="L6" s="17">
        <v>11</v>
      </c>
      <c r="M6" s="17">
        <v>7</v>
      </c>
      <c r="N6" s="17"/>
      <c r="O6" s="14">
        <f t="shared" si="0"/>
        <v>40</v>
      </c>
    </row>
    <row r="7" spans="1:15" ht="12.75">
      <c r="A7" s="12" t="s">
        <v>29</v>
      </c>
      <c r="B7" s="13" t="s">
        <v>195</v>
      </c>
      <c r="C7" s="13" t="s">
        <v>196</v>
      </c>
      <c r="D7" s="34" t="s">
        <v>197</v>
      </c>
      <c r="E7" s="17">
        <v>2007</v>
      </c>
      <c r="F7" s="17"/>
      <c r="G7" s="17">
        <v>9</v>
      </c>
      <c r="H7" s="17">
        <v>5</v>
      </c>
      <c r="I7" s="17"/>
      <c r="J7" s="17">
        <v>7</v>
      </c>
      <c r="K7" s="17"/>
      <c r="L7" s="17"/>
      <c r="M7" s="17"/>
      <c r="N7" s="17"/>
      <c r="O7" s="14">
        <f t="shared" si="0"/>
        <v>21</v>
      </c>
    </row>
    <row r="8" spans="1:15" ht="12.75">
      <c r="A8" s="12" t="s">
        <v>33</v>
      </c>
      <c r="B8" s="24" t="s">
        <v>198</v>
      </c>
      <c r="C8" s="24" t="s">
        <v>199</v>
      </c>
      <c r="D8" s="25" t="s">
        <v>200</v>
      </c>
      <c r="E8" s="17">
        <v>2007</v>
      </c>
      <c r="F8" s="17">
        <v>14</v>
      </c>
      <c r="G8" s="17"/>
      <c r="H8" s="17"/>
      <c r="I8" s="17"/>
      <c r="J8" s="17"/>
      <c r="K8" s="17"/>
      <c r="L8" s="17"/>
      <c r="M8" s="17"/>
      <c r="N8" s="17"/>
      <c r="O8" s="14">
        <f t="shared" si="0"/>
        <v>14</v>
      </c>
    </row>
    <row r="9" spans="1:15" ht="12.75">
      <c r="A9" s="12" t="s">
        <v>36</v>
      </c>
      <c r="B9" s="13" t="s">
        <v>201</v>
      </c>
      <c r="C9" s="13" t="s">
        <v>202</v>
      </c>
      <c r="D9" s="34" t="s">
        <v>203</v>
      </c>
      <c r="E9" s="17">
        <v>2008</v>
      </c>
      <c r="F9" s="17"/>
      <c r="G9" s="17"/>
      <c r="H9" s="17"/>
      <c r="I9" s="17"/>
      <c r="J9" s="17"/>
      <c r="K9" s="17">
        <v>14</v>
      </c>
      <c r="L9" s="17"/>
      <c r="M9" s="17"/>
      <c r="N9" s="17"/>
      <c r="O9" s="14">
        <f t="shared" si="0"/>
        <v>14</v>
      </c>
    </row>
    <row r="10" spans="1:15" ht="12.75">
      <c r="A10" s="12" t="s">
        <v>39</v>
      </c>
      <c r="B10" s="13" t="s">
        <v>204</v>
      </c>
      <c r="C10" s="13" t="s">
        <v>205</v>
      </c>
      <c r="D10" s="34" t="s">
        <v>171</v>
      </c>
      <c r="E10" s="17">
        <v>2008</v>
      </c>
      <c r="F10" s="17"/>
      <c r="G10" s="17"/>
      <c r="H10" s="17"/>
      <c r="I10" s="17"/>
      <c r="J10" s="17"/>
      <c r="K10" s="17"/>
      <c r="L10" s="17">
        <v>5</v>
      </c>
      <c r="M10" s="17"/>
      <c r="N10" s="17">
        <v>6</v>
      </c>
      <c r="O10" s="14">
        <f t="shared" si="0"/>
        <v>11</v>
      </c>
    </row>
    <row r="11" spans="1:15" ht="12.75">
      <c r="A11" s="12" t="s">
        <v>42</v>
      </c>
      <c r="B11" s="13" t="s">
        <v>206</v>
      </c>
      <c r="C11" s="13" t="s">
        <v>207</v>
      </c>
      <c r="D11" s="34" t="s">
        <v>20</v>
      </c>
      <c r="E11" s="17">
        <v>2007</v>
      </c>
      <c r="F11" s="17"/>
      <c r="G11" s="17"/>
      <c r="H11" s="17"/>
      <c r="I11" s="17"/>
      <c r="J11" s="17"/>
      <c r="K11" s="17"/>
      <c r="L11" s="17">
        <v>6</v>
      </c>
      <c r="M11" s="17"/>
      <c r="N11" s="17">
        <v>4</v>
      </c>
      <c r="O11" s="14">
        <f t="shared" si="0"/>
        <v>10</v>
      </c>
    </row>
    <row r="12" spans="1:15" ht="12.75">
      <c r="A12" s="12" t="s">
        <v>46</v>
      </c>
      <c r="B12" s="13" t="s">
        <v>208</v>
      </c>
      <c r="C12" s="13" t="s">
        <v>209</v>
      </c>
      <c r="D12" s="34" t="s">
        <v>210</v>
      </c>
      <c r="E12" s="17">
        <v>2007</v>
      </c>
      <c r="F12" s="17"/>
      <c r="G12" s="17"/>
      <c r="H12" s="17"/>
      <c r="I12" s="17"/>
      <c r="J12" s="17"/>
      <c r="K12" s="17">
        <v>6</v>
      </c>
      <c r="L12" s="17"/>
      <c r="M12" s="17"/>
      <c r="N12" s="17">
        <v>3</v>
      </c>
      <c r="O12" s="14">
        <f t="shared" si="0"/>
        <v>9</v>
      </c>
    </row>
    <row r="13" spans="1:15" ht="12.75">
      <c r="A13" s="12" t="s">
        <v>50</v>
      </c>
      <c r="B13" s="13" t="s">
        <v>211</v>
      </c>
      <c r="C13" s="13" t="s">
        <v>202</v>
      </c>
      <c r="D13" s="34" t="s">
        <v>212</v>
      </c>
      <c r="E13" s="17">
        <v>2007</v>
      </c>
      <c r="F13" s="17"/>
      <c r="G13" s="17"/>
      <c r="H13" s="17"/>
      <c r="I13" s="17"/>
      <c r="J13" s="17"/>
      <c r="K13" s="17"/>
      <c r="L13" s="17"/>
      <c r="M13" s="17"/>
      <c r="N13" s="17">
        <v>9</v>
      </c>
      <c r="O13" s="14">
        <f t="shared" si="0"/>
        <v>9</v>
      </c>
    </row>
    <row r="14" spans="1:15" ht="12.75">
      <c r="A14" s="12" t="s">
        <v>54</v>
      </c>
      <c r="B14" s="13" t="s">
        <v>213</v>
      </c>
      <c r="C14" s="13" t="s">
        <v>214</v>
      </c>
      <c r="D14" s="34" t="s">
        <v>73</v>
      </c>
      <c r="E14" s="17">
        <v>2007</v>
      </c>
      <c r="F14" s="17"/>
      <c r="G14" s="17"/>
      <c r="H14" s="17"/>
      <c r="I14" s="17"/>
      <c r="J14" s="17"/>
      <c r="K14" s="17"/>
      <c r="L14" s="17">
        <v>9</v>
      </c>
      <c r="M14" s="17"/>
      <c r="N14" s="17"/>
      <c r="O14" s="14">
        <f t="shared" si="0"/>
        <v>9</v>
      </c>
    </row>
    <row r="15" spans="1:15" ht="12.75">
      <c r="A15" s="12" t="s">
        <v>56</v>
      </c>
      <c r="B15" s="13" t="s">
        <v>215</v>
      </c>
      <c r="C15" s="13" t="s">
        <v>216</v>
      </c>
      <c r="D15" s="34"/>
      <c r="E15" s="17"/>
      <c r="F15" s="17"/>
      <c r="G15" s="17"/>
      <c r="H15" s="17"/>
      <c r="I15" s="17"/>
      <c r="J15" s="17"/>
      <c r="K15" s="17"/>
      <c r="L15" s="17"/>
      <c r="M15" s="17">
        <v>9</v>
      </c>
      <c r="N15" s="17"/>
      <c r="O15" s="14">
        <f t="shared" si="0"/>
        <v>9</v>
      </c>
    </row>
    <row r="16" spans="1:15" ht="12.75">
      <c r="A16" s="12" t="s">
        <v>60</v>
      </c>
      <c r="B16" s="13" t="s">
        <v>217</v>
      </c>
      <c r="C16" s="13" t="s">
        <v>194</v>
      </c>
      <c r="D16" s="34" t="s">
        <v>218</v>
      </c>
      <c r="E16" s="17">
        <v>2007</v>
      </c>
      <c r="F16" s="17"/>
      <c r="G16" s="17"/>
      <c r="H16" s="17"/>
      <c r="I16" s="17"/>
      <c r="J16" s="17"/>
      <c r="K16" s="17">
        <v>9</v>
      </c>
      <c r="L16" s="17"/>
      <c r="M16" s="17"/>
      <c r="N16" s="17"/>
      <c r="O16" s="14">
        <f t="shared" si="0"/>
        <v>9</v>
      </c>
    </row>
    <row r="17" spans="1:15" ht="12.75">
      <c r="A17" s="12" t="s">
        <v>63</v>
      </c>
      <c r="B17" s="36" t="s">
        <v>219</v>
      </c>
      <c r="C17" s="36" t="s">
        <v>220</v>
      </c>
      <c r="D17" s="37" t="s">
        <v>10</v>
      </c>
      <c r="E17" s="38">
        <v>2007</v>
      </c>
      <c r="F17" s="17"/>
      <c r="G17" s="17"/>
      <c r="H17" s="17"/>
      <c r="I17" s="17"/>
      <c r="J17" s="17">
        <v>9</v>
      </c>
      <c r="K17" s="17"/>
      <c r="L17" s="17"/>
      <c r="M17" s="17"/>
      <c r="N17" s="17"/>
      <c r="O17" s="14">
        <f t="shared" si="0"/>
        <v>9</v>
      </c>
    </row>
    <row r="18" spans="1:15" ht="12.75">
      <c r="A18" s="12" t="s">
        <v>67</v>
      </c>
      <c r="B18" s="13" t="s">
        <v>221</v>
      </c>
      <c r="C18" s="13" t="s">
        <v>222</v>
      </c>
      <c r="D18" s="34" t="s">
        <v>49</v>
      </c>
      <c r="E18" s="17">
        <v>2007</v>
      </c>
      <c r="F18" s="17"/>
      <c r="G18" s="17"/>
      <c r="H18" s="17"/>
      <c r="I18" s="17">
        <v>5</v>
      </c>
      <c r="J18" s="17">
        <v>3</v>
      </c>
      <c r="K18" s="17"/>
      <c r="L18" s="17"/>
      <c r="M18" s="17"/>
      <c r="N18" s="17"/>
      <c r="O18" s="14">
        <f t="shared" si="0"/>
        <v>8</v>
      </c>
    </row>
    <row r="19" spans="1:15" ht="12.75">
      <c r="A19" s="12" t="s">
        <v>70</v>
      </c>
      <c r="B19" s="13" t="s">
        <v>223</v>
      </c>
      <c r="C19" s="13" t="s">
        <v>224</v>
      </c>
      <c r="D19" s="34" t="s">
        <v>149</v>
      </c>
      <c r="E19" s="17">
        <v>2008</v>
      </c>
      <c r="F19" s="17"/>
      <c r="G19" s="17"/>
      <c r="H19" s="17"/>
      <c r="I19" s="17"/>
      <c r="J19" s="17"/>
      <c r="K19" s="17"/>
      <c r="L19" s="17">
        <v>7</v>
      </c>
      <c r="M19" s="17"/>
      <c r="N19" s="17"/>
      <c r="O19" s="14">
        <f t="shared" si="0"/>
        <v>7</v>
      </c>
    </row>
    <row r="20" spans="1:15" ht="12.75">
      <c r="A20" s="12" t="s">
        <v>74</v>
      </c>
      <c r="B20" s="13" t="s">
        <v>225</v>
      </c>
      <c r="C20" s="13" t="s">
        <v>194</v>
      </c>
      <c r="D20" s="34" t="s">
        <v>93</v>
      </c>
      <c r="E20" s="17"/>
      <c r="F20" s="17"/>
      <c r="G20" s="17"/>
      <c r="H20" s="17"/>
      <c r="I20" s="17"/>
      <c r="J20" s="17"/>
      <c r="K20" s="17"/>
      <c r="L20" s="17"/>
      <c r="M20" s="17">
        <v>6</v>
      </c>
      <c r="N20" s="17"/>
      <c r="O20" s="14">
        <f t="shared" si="0"/>
        <v>6</v>
      </c>
    </row>
    <row r="21" spans="1:15" ht="12.75">
      <c r="A21" s="12" t="s">
        <v>77</v>
      </c>
      <c r="B21" s="13" t="s">
        <v>226</v>
      </c>
      <c r="C21" s="13" t="s">
        <v>209</v>
      </c>
      <c r="D21" s="34" t="s">
        <v>227</v>
      </c>
      <c r="E21" s="17">
        <v>2008</v>
      </c>
      <c r="F21" s="17"/>
      <c r="G21" s="17"/>
      <c r="H21" s="17"/>
      <c r="I21" s="17">
        <v>6</v>
      </c>
      <c r="J21" s="17"/>
      <c r="K21" s="17"/>
      <c r="L21" s="17"/>
      <c r="M21" s="17"/>
      <c r="N21" s="17"/>
      <c r="O21" s="14">
        <f t="shared" si="0"/>
        <v>6</v>
      </c>
    </row>
    <row r="22" spans="1:15" ht="12.75">
      <c r="A22" s="12" t="s">
        <v>81</v>
      </c>
      <c r="B22" s="13" t="s">
        <v>228</v>
      </c>
      <c r="C22" s="13" t="s">
        <v>229</v>
      </c>
      <c r="D22" s="34" t="s">
        <v>20</v>
      </c>
      <c r="E22" s="17">
        <v>2007</v>
      </c>
      <c r="F22" s="17"/>
      <c r="G22" s="17"/>
      <c r="H22" s="17">
        <v>6</v>
      </c>
      <c r="I22" s="17"/>
      <c r="J22" s="17"/>
      <c r="K22" s="17"/>
      <c r="L22" s="17"/>
      <c r="M22" s="17"/>
      <c r="N22" s="17"/>
      <c r="O22" s="14">
        <f t="shared" si="0"/>
        <v>6</v>
      </c>
    </row>
    <row r="23" spans="1:15" ht="12.75">
      <c r="A23" s="12" t="s">
        <v>84</v>
      </c>
      <c r="B23" s="36" t="s">
        <v>230</v>
      </c>
      <c r="C23" s="36" t="s">
        <v>229</v>
      </c>
      <c r="D23" s="37"/>
      <c r="E23" s="38">
        <v>2008</v>
      </c>
      <c r="F23" s="38"/>
      <c r="G23" s="38"/>
      <c r="H23" s="38">
        <v>2</v>
      </c>
      <c r="I23" s="38">
        <v>3</v>
      </c>
      <c r="J23" s="38"/>
      <c r="K23" s="38"/>
      <c r="L23" s="38"/>
      <c r="M23" s="38"/>
      <c r="N23" s="17"/>
      <c r="O23" s="14">
        <f t="shared" si="0"/>
        <v>5</v>
      </c>
    </row>
    <row r="24" spans="1:15" ht="12.75">
      <c r="A24" s="12" t="s">
        <v>87</v>
      </c>
      <c r="B24" s="13" t="s">
        <v>231</v>
      </c>
      <c r="C24" s="13" t="s">
        <v>216</v>
      </c>
      <c r="D24" s="34" t="s">
        <v>49</v>
      </c>
      <c r="E24" s="17">
        <v>2009</v>
      </c>
      <c r="F24" s="17"/>
      <c r="G24" s="17"/>
      <c r="H24" s="17"/>
      <c r="I24" s="17"/>
      <c r="J24" s="17"/>
      <c r="K24" s="17"/>
      <c r="L24" s="17"/>
      <c r="M24" s="17"/>
      <c r="N24" s="17">
        <v>5</v>
      </c>
      <c r="O24" s="14">
        <f t="shared" si="0"/>
        <v>5</v>
      </c>
    </row>
    <row r="25" spans="1:15" ht="12.75">
      <c r="A25" s="12" t="s">
        <v>89</v>
      </c>
      <c r="B25" s="13" t="s">
        <v>232</v>
      </c>
      <c r="C25" s="13" t="s">
        <v>233</v>
      </c>
      <c r="D25" s="37"/>
      <c r="E25" s="17"/>
      <c r="F25" s="17"/>
      <c r="G25" s="17"/>
      <c r="H25" s="17"/>
      <c r="I25" s="17"/>
      <c r="J25" s="17"/>
      <c r="K25" s="17"/>
      <c r="L25" s="17"/>
      <c r="M25" s="17">
        <v>5</v>
      </c>
      <c r="N25" s="17"/>
      <c r="O25" s="14">
        <f t="shared" si="0"/>
        <v>5</v>
      </c>
    </row>
    <row r="26" spans="1:15" ht="12.75">
      <c r="A26" s="12" t="s">
        <v>91</v>
      </c>
      <c r="B26" s="13" t="s">
        <v>234</v>
      </c>
      <c r="C26" s="13" t="s">
        <v>235</v>
      </c>
      <c r="D26" s="34" t="s">
        <v>236</v>
      </c>
      <c r="E26" s="17">
        <v>2007</v>
      </c>
      <c r="F26" s="17"/>
      <c r="G26" s="17"/>
      <c r="H26" s="17"/>
      <c r="I26" s="17"/>
      <c r="J26" s="17">
        <v>5</v>
      </c>
      <c r="K26" s="17"/>
      <c r="L26" s="17"/>
      <c r="M26" s="17"/>
      <c r="N26" s="17"/>
      <c r="O26" s="14">
        <f t="shared" si="0"/>
        <v>5</v>
      </c>
    </row>
    <row r="27" spans="1:15" ht="12.75">
      <c r="A27" s="12" t="s">
        <v>94</v>
      </c>
      <c r="B27" s="13" t="s">
        <v>237</v>
      </c>
      <c r="C27" s="13" t="s">
        <v>238</v>
      </c>
      <c r="D27" s="34" t="s">
        <v>239</v>
      </c>
      <c r="E27" s="17">
        <v>2007</v>
      </c>
      <c r="F27" s="17"/>
      <c r="G27" s="17"/>
      <c r="H27" s="17"/>
      <c r="I27" s="17"/>
      <c r="J27" s="17"/>
      <c r="K27" s="17">
        <v>5</v>
      </c>
      <c r="L27" s="17"/>
      <c r="M27" s="17"/>
      <c r="N27" s="17"/>
      <c r="O27" s="14">
        <f t="shared" si="0"/>
        <v>5</v>
      </c>
    </row>
    <row r="28" spans="1:15" ht="12.75">
      <c r="A28" s="12" t="s">
        <v>97</v>
      </c>
      <c r="B28" s="13" t="s">
        <v>240</v>
      </c>
      <c r="C28" s="13" t="s">
        <v>220</v>
      </c>
      <c r="D28" s="34" t="s">
        <v>241</v>
      </c>
      <c r="E28" s="17">
        <v>2007</v>
      </c>
      <c r="F28" s="17"/>
      <c r="G28" s="17"/>
      <c r="H28" s="17">
        <v>4</v>
      </c>
      <c r="I28" s="17"/>
      <c r="J28" s="17"/>
      <c r="K28" s="17"/>
      <c r="L28" s="17"/>
      <c r="M28" s="17"/>
      <c r="N28" s="17"/>
      <c r="O28" s="14">
        <f t="shared" si="0"/>
        <v>4</v>
      </c>
    </row>
    <row r="29" spans="1:15" ht="12.75">
      <c r="A29" s="12" t="s">
        <v>100</v>
      </c>
      <c r="B29" s="13" t="s">
        <v>242</v>
      </c>
      <c r="C29" s="13" t="s">
        <v>243</v>
      </c>
      <c r="D29" s="34" t="s">
        <v>93</v>
      </c>
      <c r="E29" s="17"/>
      <c r="F29" s="17"/>
      <c r="G29" s="17"/>
      <c r="H29" s="17"/>
      <c r="I29" s="17"/>
      <c r="J29" s="17"/>
      <c r="K29" s="17"/>
      <c r="L29" s="17"/>
      <c r="M29" s="17">
        <v>4</v>
      </c>
      <c r="N29" s="17"/>
      <c r="O29" s="14">
        <f t="shared" si="0"/>
        <v>4</v>
      </c>
    </row>
    <row r="30" spans="1:15" ht="12.75">
      <c r="A30" s="12" t="s">
        <v>104</v>
      </c>
      <c r="B30" s="13" t="s">
        <v>244</v>
      </c>
      <c r="C30" s="13" t="s">
        <v>245</v>
      </c>
      <c r="D30" s="34" t="s">
        <v>246</v>
      </c>
      <c r="E30" s="17">
        <v>2008</v>
      </c>
      <c r="F30" s="17"/>
      <c r="G30" s="17"/>
      <c r="H30" s="17"/>
      <c r="I30" s="17">
        <v>4</v>
      </c>
      <c r="J30" s="17"/>
      <c r="K30" s="17"/>
      <c r="L30" s="17"/>
      <c r="M30" s="17"/>
      <c r="N30" s="17"/>
      <c r="O30" s="14">
        <f t="shared" si="0"/>
        <v>4</v>
      </c>
    </row>
    <row r="31" spans="1:15" ht="12.75">
      <c r="A31" s="12" t="s">
        <v>106</v>
      </c>
      <c r="B31" s="13" t="s">
        <v>247</v>
      </c>
      <c r="C31" s="13" t="s">
        <v>229</v>
      </c>
      <c r="D31" s="34" t="s">
        <v>10</v>
      </c>
      <c r="E31" s="17">
        <v>2007</v>
      </c>
      <c r="F31" s="17"/>
      <c r="G31" s="17"/>
      <c r="H31" s="17"/>
      <c r="I31" s="17"/>
      <c r="J31" s="17">
        <v>4</v>
      </c>
      <c r="K31" s="17"/>
      <c r="L31" s="17"/>
      <c r="M31" s="17"/>
      <c r="N31" s="17"/>
      <c r="O31" s="14">
        <f t="shared" si="0"/>
        <v>4</v>
      </c>
    </row>
    <row r="32" spans="1:15" ht="12.75">
      <c r="A32" s="12" t="s">
        <v>109</v>
      </c>
      <c r="B32" s="13" t="s">
        <v>248</v>
      </c>
      <c r="C32" s="13" t="s">
        <v>188</v>
      </c>
      <c r="D32" s="34" t="s">
        <v>20</v>
      </c>
      <c r="E32" s="17">
        <v>2011</v>
      </c>
      <c r="F32" s="17"/>
      <c r="G32" s="17"/>
      <c r="H32" s="17"/>
      <c r="I32" s="17"/>
      <c r="J32" s="17"/>
      <c r="K32" s="17">
        <v>4</v>
      </c>
      <c r="L32" s="17"/>
      <c r="M32" s="17"/>
      <c r="N32" s="17"/>
      <c r="O32" s="14">
        <f t="shared" si="0"/>
        <v>4</v>
      </c>
    </row>
    <row r="33" spans="1:15" ht="12.75">
      <c r="A33" s="12" t="s">
        <v>113</v>
      </c>
      <c r="B33" s="13" t="s">
        <v>249</v>
      </c>
      <c r="C33" s="13" t="s">
        <v>250</v>
      </c>
      <c r="D33" s="34"/>
      <c r="E33" s="17">
        <v>2010</v>
      </c>
      <c r="F33" s="17"/>
      <c r="G33" s="17"/>
      <c r="H33" s="17"/>
      <c r="I33" s="17"/>
      <c r="J33" s="17"/>
      <c r="K33" s="17">
        <v>3</v>
      </c>
      <c r="L33" s="17"/>
      <c r="M33" s="17"/>
      <c r="N33" s="17"/>
      <c r="O33" s="14">
        <f t="shared" si="0"/>
        <v>3</v>
      </c>
    </row>
    <row r="34" spans="1:15" ht="12.75">
      <c r="A34" s="12" t="s">
        <v>116</v>
      </c>
      <c r="B34" s="13" t="s">
        <v>251</v>
      </c>
      <c r="C34" s="13" t="s">
        <v>252</v>
      </c>
      <c r="D34" s="34" t="s">
        <v>20</v>
      </c>
      <c r="E34" s="17">
        <v>2007</v>
      </c>
      <c r="F34" s="17"/>
      <c r="G34" s="17"/>
      <c r="H34" s="17">
        <v>3</v>
      </c>
      <c r="I34" s="17"/>
      <c r="J34" s="17"/>
      <c r="K34" s="17"/>
      <c r="L34" s="17"/>
      <c r="M34" s="17"/>
      <c r="N34" s="17"/>
      <c r="O34" s="14">
        <f t="shared" si="0"/>
        <v>3</v>
      </c>
    </row>
    <row r="35" spans="1:15" ht="12.75">
      <c r="A35" s="12" t="s">
        <v>118</v>
      </c>
      <c r="B35" s="13" t="s">
        <v>253</v>
      </c>
      <c r="C35" s="13" t="s">
        <v>254</v>
      </c>
      <c r="D35" s="34" t="s">
        <v>149</v>
      </c>
      <c r="E35" s="17">
        <v>2008</v>
      </c>
      <c r="F35" s="17"/>
      <c r="G35" s="17"/>
      <c r="H35" s="17"/>
      <c r="I35" s="17"/>
      <c r="J35" s="17"/>
      <c r="K35" s="17"/>
      <c r="L35" s="17">
        <v>3</v>
      </c>
      <c r="M35" s="17"/>
      <c r="N35" s="17"/>
      <c r="O35" s="14">
        <f t="shared" si="0"/>
        <v>3</v>
      </c>
    </row>
    <row r="36" spans="1:15" ht="12.75">
      <c r="A36" s="12" t="s">
        <v>119</v>
      </c>
      <c r="B36" s="13" t="s">
        <v>255</v>
      </c>
      <c r="C36" s="13" t="s">
        <v>245</v>
      </c>
      <c r="D36" s="34"/>
      <c r="E36" s="17">
        <v>2012</v>
      </c>
      <c r="F36" s="17"/>
      <c r="G36" s="17"/>
      <c r="H36" s="17"/>
      <c r="I36" s="17"/>
      <c r="J36" s="17"/>
      <c r="K36" s="17">
        <v>2</v>
      </c>
      <c r="L36" s="17"/>
      <c r="M36" s="17"/>
      <c r="N36" s="17"/>
      <c r="O36" s="14">
        <f t="shared" si="0"/>
        <v>2</v>
      </c>
    </row>
    <row r="37" spans="1:15" ht="12.75">
      <c r="A37" s="12" t="s">
        <v>121</v>
      </c>
      <c r="B37" s="13" t="s">
        <v>256</v>
      </c>
      <c r="C37" s="13" t="s">
        <v>245</v>
      </c>
      <c r="D37" s="34" t="s">
        <v>108</v>
      </c>
      <c r="E37" s="17">
        <v>2007</v>
      </c>
      <c r="F37" s="17"/>
      <c r="G37" s="17"/>
      <c r="H37" s="17"/>
      <c r="I37" s="17"/>
      <c r="J37" s="17"/>
      <c r="K37" s="17"/>
      <c r="L37" s="17"/>
      <c r="M37" s="17"/>
      <c r="N37" s="17">
        <v>2</v>
      </c>
      <c r="O37" s="14">
        <f t="shared" si="0"/>
        <v>2</v>
      </c>
    </row>
    <row r="38" spans="1:15" ht="12.75">
      <c r="A38" s="12" t="s">
        <v>124</v>
      </c>
      <c r="B38" s="13" t="s">
        <v>257</v>
      </c>
      <c r="C38" s="13" t="s">
        <v>258</v>
      </c>
      <c r="D38" s="34" t="s">
        <v>259</v>
      </c>
      <c r="E38" s="17">
        <v>2009</v>
      </c>
      <c r="F38" s="17"/>
      <c r="G38" s="17"/>
      <c r="H38" s="17"/>
      <c r="I38" s="17">
        <v>2</v>
      </c>
      <c r="J38" s="17"/>
      <c r="K38" s="17"/>
      <c r="L38" s="17"/>
      <c r="M38" s="17"/>
      <c r="N38" s="17"/>
      <c r="O38" s="14">
        <f t="shared" si="0"/>
        <v>2</v>
      </c>
    </row>
    <row r="39" spans="1:15" ht="12.75">
      <c r="A39" s="12" t="s">
        <v>127</v>
      </c>
      <c r="B39" s="13" t="s">
        <v>260</v>
      </c>
      <c r="C39" s="13" t="s">
        <v>222</v>
      </c>
      <c r="D39" s="34" t="s">
        <v>20</v>
      </c>
      <c r="E39" s="17">
        <v>2008</v>
      </c>
      <c r="F39" s="17"/>
      <c r="G39" s="17"/>
      <c r="H39" s="17"/>
      <c r="I39" s="17"/>
      <c r="J39" s="17"/>
      <c r="K39" s="17"/>
      <c r="L39" s="17">
        <v>2</v>
      </c>
      <c r="M39" s="17"/>
      <c r="N39" s="17"/>
      <c r="O39" s="14">
        <f t="shared" si="0"/>
        <v>2</v>
      </c>
    </row>
    <row r="40" spans="1:15" ht="12.75">
      <c r="A40" s="12" t="s">
        <v>129</v>
      </c>
      <c r="B40" s="13" t="s">
        <v>261</v>
      </c>
      <c r="C40" s="13" t="s">
        <v>245</v>
      </c>
      <c r="D40" s="34" t="s">
        <v>49</v>
      </c>
      <c r="E40" s="17">
        <v>2007</v>
      </c>
      <c r="F40" s="17"/>
      <c r="G40" s="17"/>
      <c r="H40" s="17"/>
      <c r="I40" s="17"/>
      <c r="J40" s="17">
        <v>2</v>
      </c>
      <c r="K40" s="17"/>
      <c r="L40" s="17"/>
      <c r="M40" s="17"/>
      <c r="N40" s="17"/>
      <c r="O40" s="14">
        <f t="shared" si="0"/>
        <v>2</v>
      </c>
    </row>
    <row r="41" spans="1:15" ht="12.75">
      <c r="A41" s="12" t="s">
        <v>131</v>
      </c>
      <c r="B41" s="13" t="s">
        <v>262</v>
      </c>
      <c r="C41" s="13" t="s">
        <v>263</v>
      </c>
      <c r="D41" s="34" t="s">
        <v>93</v>
      </c>
      <c r="E41" s="17"/>
      <c r="F41" s="17"/>
      <c r="G41" s="17"/>
      <c r="H41" s="17"/>
      <c r="I41" s="17"/>
      <c r="J41" s="17"/>
      <c r="K41" s="17"/>
      <c r="L41" s="17"/>
      <c r="M41" s="17">
        <v>2</v>
      </c>
      <c r="N41" s="17"/>
      <c r="O41" s="14">
        <f t="shared" si="0"/>
        <v>2</v>
      </c>
    </row>
    <row r="42" spans="1:15" ht="12.75">
      <c r="A42" s="12" t="s">
        <v>134</v>
      </c>
      <c r="B42" s="13" t="s">
        <v>264</v>
      </c>
      <c r="C42" s="13" t="s">
        <v>265</v>
      </c>
      <c r="D42" s="34" t="s">
        <v>108</v>
      </c>
      <c r="E42" s="17">
        <v>2008</v>
      </c>
      <c r="F42" s="17"/>
      <c r="G42" s="17"/>
      <c r="H42" s="17"/>
      <c r="I42" s="17"/>
      <c r="J42" s="17"/>
      <c r="K42" s="17"/>
      <c r="L42" s="17"/>
      <c r="M42" s="17"/>
      <c r="N42" s="17">
        <v>1</v>
      </c>
      <c r="O42" s="14">
        <f t="shared" si="0"/>
        <v>1</v>
      </c>
    </row>
    <row r="43" spans="1:15" ht="12.75">
      <c r="A43" s="12" t="s">
        <v>137</v>
      </c>
      <c r="B43" s="13" t="s">
        <v>266</v>
      </c>
      <c r="C43" s="13" t="s">
        <v>267</v>
      </c>
      <c r="D43" s="34" t="s">
        <v>93</v>
      </c>
      <c r="E43" s="17"/>
      <c r="F43" s="17"/>
      <c r="G43" s="17"/>
      <c r="H43" s="17"/>
      <c r="I43" s="17"/>
      <c r="J43" s="17"/>
      <c r="K43" s="17"/>
      <c r="L43" s="17"/>
      <c r="M43" s="17">
        <v>1</v>
      </c>
      <c r="N43" s="39"/>
      <c r="O43" s="14">
        <f t="shared" si="0"/>
        <v>1</v>
      </c>
    </row>
    <row r="44" spans="1:15" ht="12.75">
      <c r="A44" s="12" t="s">
        <v>140</v>
      </c>
      <c r="B44" s="13" t="s">
        <v>247</v>
      </c>
      <c r="C44" s="13" t="s">
        <v>238</v>
      </c>
      <c r="D44" s="34" t="s">
        <v>7</v>
      </c>
      <c r="E44" s="17">
        <v>2008</v>
      </c>
      <c r="F44" s="17"/>
      <c r="G44" s="17"/>
      <c r="H44" s="17"/>
      <c r="I44" s="17"/>
      <c r="J44" s="17">
        <v>1</v>
      </c>
      <c r="K44" s="17"/>
      <c r="L44" s="17"/>
      <c r="M44" s="17"/>
      <c r="N44" s="17"/>
      <c r="O44" s="14">
        <f t="shared" si="0"/>
        <v>1</v>
      </c>
    </row>
    <row r="45" spans="1:15" ht="12.75">
      <c r="A45" s="12" t="s">
        <v>143</v>
      </c>
      <c r="B45" s="13" t="s">
        <v>268</v>
      </c>
      <c r="C45" s="13" t="s">
        <v>265</v>
      </c>
      <c r="D45" s="34" t="s">
        <v>269</v>
      </c>
      <c r="E45" s="17">
        <v>2010</v>
      </c>
      <c r="F45" s="17"/>
      <c r="G45" s="17"/>
      <c r="H45" s="17"/>
      <c r="I45" s="17">
        <v>1</v>
      </c>
      <c r="J45" s="17"/>
      <c r="K45" s="17"/>
      <c r="L45" s="17"/>
      <c r="M45" s="17"/>
      <c r="N45" s="17"/>
      <c r="O45" s="14">
        <f t="shared" si="0"/>
        <v>1</v>
      </c>
    </row>
    <row r="46" spans="1:15" ht="12.75">
      <c r="A46" s="12" t="s">
        <v>270</v>
      </c>
      <c r="B46" s="13" t="s">
        <v>271</v>
      </c>
      <c r="C46" s="13" t="s">
        <v>272</v>
      </c>
      <c r="D46" s="34" t="s">
        <v>273</v>
      </c>
      <c r="E46" s="17">
        <v>2009</v>
      </c>
      <c r="F46" s="17"/>
      <c r="G46" s="17"/>
      <c r="H46" s="17">
        <v>1</v>
      </c>
      <c r="I46" s="17"/>
      <c r="J46" s="17"/>
      <c r="K46" s="17"/>
      <c r="L46" s="17"/>
      <c r="M46" s="17"/>
      <c r="N46" s="17"/>
      <c r="O46" s="14">
        <f t="shared" si="0"/>
        <v>1</v>
      </c>
    </row>
    <row r="47" spans="1:15" ht="12.75">
      <c r="A47" s="40"/>
      <c r="B47" s="41"/>
      <c r="C47" s="41"/>
      <c r="D47" s="42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4"/>
    </row>
    <row r="48" spans="1:5" ht="12.75">
      <c r="A48" s="45"/>
      <c r="B48" s="46"/>
      <c r="C48" s="46"/>
      <c r="D48" s="47"/>
      <c r="E48" s="48"/>
    </row>
    <row r="49" spans="1:5" ht="12.75">
      <c r="A49" s="45"/>
      <c r="B49" s="46"/>
      <c r="C49" s="46"/>
      <c r="D49" s="47"/>
      <c r="E49" s="48"/>
    </row>
    <row r="50" spans="1:5" ht="12.75">
      <c r="A50" s="45"/>
      <c r="B50" s="46"/>
      <c r="C50" s="46"/>
      <c r="D50" t="s">
        <v>147</v>
      </c>
      <c r="E50" s="48">
        <v>25</v>
      </c>
    </row>
    <row r="51" spans="1:5" ht="12.75">
      <c r="A51" s="45"/>
      <c r="B51" s="46"/>
      <c r="C51" s="46"/>
      <c r="D51" s="2" t="s">
        <v>26</v>
      </c>
      <c r="E51" s="48">
        <v>40</v>
      </c>
    </row>
    <row r="52" spans="1:5" ht="12.75">
      <c r="A52" s="45"/>
      <c r="B52" s="46"/>
      <c r="C52" s="46"/>
      <c r="D52" s="2" t="s">
        <v>49</v>
      </c>
      <c r="E52" s="48">
        <f>O3+O4+O5+O24+O18+O40</f>
        <v>241</v>
      </c>
    </row>
    <row r="53" spans="1:5" ht="12.75">
      <c r="A53" s="45"/>
      <c r="B53" s="46"/>
      <c r="C53" s="46"/>
      <c r="D53" s="2" t="s">
        <v>73</v>
      </c>
      <c r="E53" s="48">
        <v>9</v>
      </c>
    </row>
    <row r="54" spans="1:5" ht="12.75">
      <c r="A54" s="45"/>
      <c r="B54" s="46"/>
      <c r="C54" s="46"/>
      <c r="D54" t="s">
        <v>148</v>
      </c>
      <c r="E54" s="48"/>
    </row>
    <row r="55" spans="1:5" ht="12.75">
      <c r="A55" s="45"/>
      <c r="B55" s="46"/>
      <c r="C55" s="46"/>
      <c r="D55" t="s">
        <v>149</v>
      </c>
      <c r="E55" s="48">
        <v>10</v>
      </c>
    </row>
    <row r="56" spans="1:5" ht="12.75">
      <c r="A56" s="45"/>
      <c r="B56" s="46"/>
      <c r="C56" s="46"/>
      <c r="D56" s="2" t="s">
        <v>93</v>
      </c>
      <c r="E56" s="48">
        <v>13</v>
      </c>
    </row>
    <row r="57" spans="1:5" ht="12.75">
      <c r="A57" s="45"/>
      <c r="B57" s="46"/>
      <c r="C57" s="46"/>
      <c r="D57" t="s">
        <v>150</v>
      </c>
      <c r="E57" s="48"/>
    </row>
    <row r="58" spans="1:5" ht="12.75">
      <c r="A58" s="45"/>
      <c r="B58" s="46"/>
      <c r="C58" s="46"/>
      <c r="D58" t="s">
        <v>151</v>
      </c>
      <c r="E58" s="48"/>
    </row>
    <row r="59" spans="1:5" ht="12.75">
      <c r="A59" s="45"/>
      <c r="B59" s="46"/>
      <c r="C59" s="46"/>
      <c r="D59" t="s">
        <v>152</v>
      </c>
      <c r="E59" s="48"/>
    </row>
    <row r="60" spans="1:5" ht="12.75">
      <c r="A60" s="45"/>
      <c r="B60" s="46"/>
      <c r="C60" s="46"/>
      <c r="D60" s="2" t="s">
        <v>153</v>
      </c>
      <c r="E60" s="48"/>
    </row>
    <row r="61" spans="1:5" ht="12.75">
      <c r="A61" s="45"/>
      <c r="B61" s="46"/>
      <c r="C61" s="46"/>
      <c r="D61" s="2" t="s">
        <v>154</v>
      </c>
      <c r="E61" s="48"/>
    </row>
    <row r="62" spans="1:5" ht="12.75">
      <c r="A62" s="45"/>
      <c r="B62" s="46"/>
      <c r="C62" s="46"/>
      <c r="D62" s="2" t="s">
        <v>155</v>
      </c>
      <c r="E62" s="48"/>
    </row>
    <row r="63" spans="1:5" ht="12.75">
      <c r="A63" s="45"/>
      <c r="B63" s="46"/>
      <c r="C63" s="46"/>
      <c r="D63" s="2" t="s">
        <v>156</v>
      </c>
      <c r="E63" s="48"/>
    </row>
    <row r="64" spans="1:5" ht="12.75">
      <c r="A64" s="45"/>
      <c r="B64" s="46"/>
      <c r="C64" s="46"/>
      <c r="D64" s="32" t="s">
        <v>157</v>
      </c>
      <c r="E64" s="48"/>
    </row>
    <row r="65" spans="1:5" ht="12.75">
      <c r="A65" s="45"/>
      <c r="B65" s="46"/>
      <c r="C65" s="46"/>
      <c r="D65" s="32" t="s">
        <v>158</v>
      </c>
      <c r="E65" s="48"/>
    </row>
    <row r="66" spans="1:5" ht="12.75">
      <c r="A66" s="45"/>
      <c r="B66" s="46"/>
      <c r="C66" s="46"/>
      <c r="D66" s="32" t="s">
        <v>159</v>
      </c>
      <c r="E66" s="48"/>
    </row>
    <row r="67" spans="1:5" ht="12.75">
      <c r="A67" s="45"/>
      <c r="B67" s="46"/>
      <c r="C67" s="46"/>
      <c r="D67" s="2" t="s">
        <v>160</v>
      </c>
      <c r="E67" s="48"/>
    </row>
    <row r="68" spans="1:5" ht="12.75">
      <c r="A68" s="45"/>
      <c r="B68" s="46"/>
      <c r="C68" s="46"/>
      <c r="D68" s="2" t="s">
        <v>161</v>
      </c>
      <c r="E68" s="48"/>
    </row>
    <row r="69" spans="1:5" ht="12.75">
      <c r="A69" s="45"/>
      <c r="B69" s="46"/>
      <c r="C69" s="46"/>
      <c r="D69" t="s">
        <v>162</v>
      </c>
      <c r="E69" s="48"/>
    </row>
    <row r="70" spans="1:5" ht="12.75">
      <c r="A70" s="45"/>
      <c r="B70" s="46"/>
      <c r="C70" s="46"/>
      <c r="D70" t="s">
        <v>163</v>
      </c>
      <c r="E70" s="48"/>
    </row>
    <row r="71" spans="1:5" ht="12.75">
      <c r="A71" s="45"/>
      <c r="B71" s="46"/>
      <c r="C71" s="46"/>
      <c r="D71" s="32" t="s">
        <v>103</v>
      </c>
      <c r="E71" s="48"/>
    </row>
    <row r="72" spans="1:5" ht="12.75">
      <c r="A72" s="45"/>
      <c r="B72" s="46"/>
      <c r="C72" s="46"/>
      <c r="D72" s="2" t="s">
        <v>45</v>
      </c>
      <c r="E72" s="48"/>
    </row>
    <row r="73" spans="1:5" ht="12.75">
      <c r="A73" s="45"/>
      <c r="B73" s="46"/>
      <c r="C73" s="46"/>
      <c r="D73" s="2" t="s">
        <v>164</v>
      </c>
      <c r="E73" s="48"/>
    </row>
    <row r="74" spans="1:5" ht="12.75">
      <c r="A74" s="45"/>
      <c r="B74" s="46"/>
      <c r="C74" s="46"/>
      <c r="D74" s="2" t="s">
        <v>165</v>
      </c>
      <c r="E74" s="48"/>
    </row>
    <row r="75" spans="1:5" ht="12.75">
      <c r="A75" s="45"/>
      <c r="B75" s="46"/>
      <c r="C75" s="46"/>
      <c r="D75" s="2" t="s">
        <v>166</v>
      </c>
      <c r="E75" s="48"/>
    </row>
    <row r="76" spans="1:5" ht="12.75">
      <c r="A76" s="45"/>
      <c r="B76" s="46"/>
      <c r="C76" s="46"/>
      <c r="D76" s="2" t="s">
        <v>167</v>
      </c>
      <c r="E76" s="48"/>
    </row>
    <row r="77" spans="1:5" ht="12.75">
      <c r="A77" s="45"/>
      <c r="B77" s="46"/>
      <c r="C77" s="46"/>
      <c r="D77" s="2" t="s">
        <v>168</v>
      </c>
      <c r="E77" s="48"/>
    </row>
    <row r="78" spans="1:5" ht="12.75">
      <c r="A78" s="45"/>
      <c r="B78" s="46"/>
      <c r="C78" s="46"/>
      <c r="D78" s="32" t="s">
        <v>169</v>
      </c>
      <c r="E78" s="48">
        <v>3</v>
      </c>
    </row>
    <row r="79" spans="1:5" ht="12.75">
      <c r="A79" s="45"/>
      <c r="B79" s="46"/>
      <c r="C79" s="46"/>
      <c r="D79" s="2" t="s">
        <v>170</v>
      </c>
      <c r="E79" s="48"/>
    </row>
    <row r="80" spans="1:5" ht="12.75">
      <c r="A80" s="45"/>
      <c r="B80" s="46"/>
      <c r="C80" s="46"/>
      <c r="D80" s="32" t="s">
        <v>171</v>
      </c>
      <c r="E80" s="48">
        <v>11</v>
      </c>
    </row>
    <row r="81" spans="1:5" ht="12.75">
      <c r="A81" s="45"/>
      <c r="B81" s="46"/>
      <c r="C81" s="46"/>
      <c r="D81" s="2" t="s">
        <v>172</v>
      </c>
      <c r="E81" s="48"/>
    </row>
    <row r="82" spans="1:5" ht="12.75">
      <c r="A82" s="45"/>
      <c r="B82" s="46"/>
      <c r="C82" s="46"/>
      <c r="D82" s="32" t="s">
        <v>66</v>
      </c>
      <c r="E82" s="48"/>
    </row>
    <row r="83" spans="1:5" ht="12.75">
      <c r="A83" s="45"/>
      <c r="B83" s="46"/>
      <c r="C83" s="46"/>
      <c r="D83" s="32" t="s">
        <v>173</v>
      </c>
      <c r="E83" s="48"/>
    </row>
    <row r="84" spans="1:5" ht="12.75">
      <c r="A84" s="45"/>
      <c r="B84" s="46"/>
      <c r="C84" s="46"/>
      <c r="D84" s="2" t="s">
        <v>174</v>
      </c>
      <c r="E84" s="48"/>
    </row>
    <row r="85" spans="1:5" ht="12.75">
      <c r="A85" s="45"/>
      <c r="B85" s="46"/>
      <c r="C85" s="46"/>
      <c r="D85" s="32" t="s">
        <v>175</v>
      </c>
      <c r="E85" s="48"/>
    </row>
    <row r="86" spans="1:5" ht="12.75">
      <c r="A86" s="45"/>
      <c r="B86" s="46"/>
      <c r="C86" s="46"/>
      <c r="D86" s="2" t="s">
        <v>176</v>
      </c>
      <c r="E86" s="48"/>
    </row>
    <row r="87" spans="1:5" ht="12.75">
      <c r="A87" s="45"/>
      <c r="B87" s="46"/>
      <c r="C87" s="46"/>
      <c r="D87" s="2" t="s">
        <v>177</v>
      </c>
      <c r="E87" s="48"/>
    </row>
    <row r="88" spans="1:5" ht="12.75">
      <c r="A88" s="45"/>
      <c r="B88" s="46"/>
      <c r="C88" s="46"/>
      <c r="D88" s="32" t="s">
        <v>178</v>
      </c>
      <c r="E88" s="48"/>
    </row>
    <row r="89" spans="1:5" ht="12.75">
      <c r="A89" s="45"/>
      <c r="B89" s="46"/>
      <c r="C89" s="46"/>
      <c r="D89" s="2" t="s">
        <v>179</v>
      </c>
      <c r="E89" s="48"/>
    </row>
    <row r="90" spans="1:5" ht="12.75">
      <c r="A90" s="45"/>
      <c r="B90" s="46"/>
      <c r="C90" s="46"/>
      <c r="D90" s="2" t="s">
        <v>180</v>
      </c>
      <c r="E90" s="48"/>
    </row>
    <row r="91" spans="1:5" ht="12.75">
      <c r="A91" s="45"/>
      <c r="B91" s="46"/>
      <c r="C91" s="46"/>
      <c r="D91" t="s">
        <v>181</v>
      </c>
      <c r="E91" s="48"/>
    </row>
    <row r="92" spans="1:5" ht="12.75">
      <c r="A92" s="45"/>
      <c r="B92" s="46"/>
      <c r="C92" s="46"/>
      <c r="D92" s="32" t="s">
        <v>182</v>
      </c>
      <c r="E92" s="48"/>
    </row>
    <row r="93" spans="1:5" ht="12.75">
      <c r="A93" s="45"/>
      <c r="B93" s="46"/>
      <c r="C93" s="46"/>
      <c r="D93" s="32" t="s">
        <v>183</v>
      </c>
      <c r="E93" s="48"/>
    </row>
    <row r="94" ht="12.75">
      <c r="D94" s="2" t="s">
        <v>184</v>
      </c>
    </row>
    <row r="95" ht="12.75">
      <c r="D95" s="32" t="s">
        <v>185</v>
      </c>
    </row>
    <row r="96" spans="4:5" ht="12.75">
      <c r="D96" s="32" t="s">
        <v>200</v>
      </c>
      <c r="E96" s="3">
        <v>14</v>
      </c>
    </row>
    <row r="97" spans="4:5" ht="12.75">
      <c r="D97" s="32" t="s">
        <v>273</v>
      </c>
      <c r="E97" s="3">
        <v>1</v>
      </c>
    </row>
    <row r="98" spans="4:5" ht="12.75">
      <c r="D98" s="32" t="s">
        <v>227</v>
      </c>
      <c r="E98" s="3">
        <v>6</v>
      </c>
    </row>
    <row r="99" spans="4:5" ht="12.75">
      <c r="D99" s="32" t="s">
        <v>236</v>
      </c>
      <c r="E99" s="3">
        <v>5</v>
      </c>
    </row>
    <row r="100" spans="4:5" ht="12.75">
      <c r="D100" s="32" t="s">
        <v>241</v>
      </c>
      <c r="E100" s="3">
        <v>4</v>
      </c>
    </row>
  </sheetData>
  <sheetProtection/>
  <mergeCells count="1">
    <mergeCell ref="A1:O1"/>
  </mergeCells>
  <printOptions/>
  <pageMargins left="0.5902777777777778" right="0.5902777777777778" top="1.0631944444444446" bottom="1.0631944444444446" header="0.5118055555555556" footer="0.5118055555555556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0"/>
  <sheetViews>
    <sheetView zoomScalePageLayoutView="0" workbookViewId="0" topLeftCell="A1">
      <selection activeCell="P4" sqref="P4"/>
    </sheetView>
  </sheetViews>
  <sheetFormatPr defaultColWidth="11.57421875" defaultRowHeight="12.75"/>
  <cols>
    <col min="1" max="1" width="7.421875" style="1" customWidth="1"/>
    <col min="2" max="3" width="11.57421875" style="0" customWidth="1"/>
    <col min="4" max="4" width="21.8515625" style="2" customWidth="1"/>
    <col min="5" max="5" width="8.7109375" style="3" customWidth="1"/>
    <col min="6" max="7" width="8.421875" style="3" customWidth="1"/>
    <col min="8" max="8" width="8.00390625" style="3" customWidth="1"/>
    <col min="9" max="9" width="9.57421875" style="3" customWidth="1"/>
    <col min="10" max="10" width="9.28125" style="3" customWidth="1"/>
    <col min="11" max="11" width="9.00390625" style="3" customWidth="1"/>
    <col min="12" max="12" width="8.140625" style="3" customWidth="1"/>
    <col min="13" max="13" width="9.7109375" style="3" customWidth="1"/>
    <col min="14" max="14" width="9.8515625" style="3" customWidth="1"/>
    <col min="15" max="15" width="10.140625" style="4" customWidth="1"/>
    <col min="16" max="16" width="15.421875" style="0" customWidth="1"/>
    <col min="17" max="17" width="17.00390625" style="0" customWidth="1"/>
  </cols>
  <sheetData>
    <row r="1" spans="1:15" ht="21.75" customHeight="1">
      <c r="A1" s="83" t="s">
        <v>274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6" s="11" customFormat="1" ht="22.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9" t="s">
        <v>12</v>
      </c>
      <c r="M2" s="9" t="s">
        <v>13</v>
      </c>
      <c r="N2" s="9" t="s">
        <v>14</v>
      </c>
      <c r="O2" s="10" t="s">
        <v>15</v>
      </c>
      <c r="P2" s="11" t="s">
        <v>16</v>
      </c>
    </row>
    <row r="3" spans="1:16" ht="12.75">
      <c r="A3" s="12" t="s">
        <v>17</v>
      </c>
      <c r="B3" s="13" t="s">
        <v>275</v>
      </c>
      <c r="C3" s="13" t="s">
        <v>62</v>
      </c>
      <c r="D3" s="18" t="s">
        <v>26</v>
      </c>
      <c r="E3" s="17">
        <v>2005</v>
      </c>
      <c r="F3" s="22">
        <v>14</v>
      </c>
      <c r="G3" s="22">
        <v>14</v>
      </c>
      <c r="H3" s="22">
        <v>14</v>
      </c>
      <c r="I3" s="22">
        <v>11</v>
      </c>
      <c r="J3" s="22">
        <v>14</v>
      </c>
      <c r="K3" s="22">
        <v>14</v>
      </c>
      <c r="L3" s="22">
        <v>14</v>
      </c>
      <c r="M3" s="22">
        <v>14</v>
      </c>
      <c r="N3" s="22">
        <v>14</v>
      </c>
      <c r="O3" s="16">
        <f>F3+G3+H3+I3+J3+K3+L3+M3+N3-I3</f>
        <v>112</v>
      </c>
      <c r="P3" t="s">
        <v>16</v>
      </c>
    </row>
    <row r="4" spans="1:17" ht="12.75">
      <c r="A4" s="12" t="s">
        <v>21</v>
      </c>
      <c r="B4" s="13" t="s">
        <v>276</v>
      </c>
      <c r="C4" s="13" t="s">
        <v>38</v>
      </c>
      <c r="D4" s="18" t="s">
        <v>167</v>
      </c>
      <c r="E4" s="17">
        <v>2005</v>
      </c>
      <c r="F4" s="22">
        <v>9</v>
      </c>
      <c r="G4" s="22">
        <v>9</v>
      </c>
      <c r="H4" s="22">
        <v>11</v>
      </c>
      <c r="I4" s="22">
        <v>14</v>
      </c>
      <c r="J4" s="22">
        <v>11</v>
      </c>
      <c r="K4" s="22">
        <v>11</v>
      </c>
      <c r="L4" s="22">
        <v>11</v>
      </c>
      <c r="M4" s="22">
        <v>11</v>
      </c>
      <c r="N4" s="22">
        <v>11</v>
      </c>
      <c r="O4" s="16">
        <f>F4+G4+H4+I4+J4+K4+L4+M4+N4-F4</f>
        <v>89</v>
      </c>
      <c r="P4" t="s">
        <v>16</v>
      </c>
      <c r="Q4" t="s">
        <v>16</v>
      </c>
    </row>
    <row r="5" spans="1:15" ht="12.75">
      <c r="A5" s="12" t="s">
        <v>24</v>
      </c>
      <c r="B5" s="24" t="s">
        <v>277</v>
      </c>
      <c r="C5" s="24" t="s">
        <v>278</v>
      </c>
      <c r="D5" s="49" t="s">
        <v>26</v>
      </c>
      <c r="E5" s="26">
        <v>2006</v>
      </c>
      <c r="F5" s="22">
        <v>2</v>
      </c>
      <c r="G5" s="22">
        <v>4</v>
      </c>
      <c r="H5" s="22">
        <v>3</v>
      </c>
      <c r="I5" s="22">
        <v>5</v>
      </c>
      <c r="J5" s="22">
        <v>9</v>
      </c>
      <c r="K5" s="22">
        <v>5</v>
      </c>
      <c r="L5" s="22">
        <v>3</v>
      </c>
      <c r="M5" s="22">
        <v>6</v>
      </c>
      <c r="N5" s="22">
        <v>7</v>
      </c>
      <c r="O5" s="16">
        <f>F5+G5+H5+I5+J5+K5+L5+M5+N5-F5</f>
        <v>42</v>
      </c>
    </row>
    <row r="6" spans="1:15" ht="12.75">
      <c r="A6" s="12" t="s">
        <v>27</v>
      </c>
      <c r="B6" s="13" t="s">
        <v>279</v>
      </c>
      <c r="C6" s="13" t="s">
        <v>280</v>
      </c>
      <c r="D6" s="18" t="s">
        <v>26</v>
      </c>
      <c r="E6" s="17">
        <v>2006</v>
      </c>
      <c r="F6" s="22">
        <v>5</v>
      </c>
      <c r="G6" s="22">
        <v>7</v>
      </c>
      <c r="H6" s="22"/>
      <c r="I6" s="22">
        <v>3</v>
      </c>
      <c r="J6" s="22"/>
      <c r="K6" s="22">
        <v>6</v>
      </c>
      <c r="L6" s="22">
        <v>4</v>
      </c>
      <c r="M6" s="22">
        <v>4</v>
      </c>
      <c r="N6" s="22">
        <v>6</v>
      </c>
      <c r="O6" s="14">
        <f aca="true" t="shared" si="0" ref="O6:O45">F6+G6+H6+I6+J6+K6+L6+M6+N6</f>
        <v>35</v>
      </c>
    </row>
    <row r="7" spans="1:15" ht="12.75">
      <c r="A7" s="12" t="s">
        <v>29</v>
      </c>
      <c r="B7" s="13" t="s">
        <v>281</v>
      </c>
      <c r="C7" s="13" t="s">
        <v>79</v>
      </c>
      <c r="D7" s="18" t="s">
        <v>148</v>
      </c>
      <c r="E7" s="17">
        <v>2005</v>
      </c>
      <c r="F7" s="22">
        <v>4</v>
      </c>
      <c r="G7" s="22"/>
      <c r="H7" s="22">
        <v>9</v>
      </c>
      <c r="I7" s="22">
        <v>6</v>
      </c>
      <c r="J7" s="22"/>
      <c r="K7" s="22">
        <v>7</v>
      </c>
      <c r="L7" s="22"/>
      <c r="M7" s="22">
        <v>7</v>
      </c>
      <c r="N7" s="22"/>
      <c r="O7" s="14">
        <f t="shared" si="0"/>
        <v>33</v>
      </c>
    </row>
    <row r="8" spans="1:15" ht="12.75">
      <c r="A8" s="12" t="s">
        <v>33</v>
      </c>
      <c r="B8" s="13" t="s">
        <v>282</v>
      </c>
      <c r="C8" s="13" t="s">
        <v>65</v>
      </c>
      <c r="D8" s="18" t="s">
        <v>26</v>
      </c>
      <c r="E8" s="17">
        <v>2005</v>
      </c>
      <c r="F8" s="22"/>
      <c r="G8" s="22"/>
      <c r="H8" s="22">
        <v>6</v>
      </c>
      <c r="I8" s="22">
        <v>2</v>
      </c>
      <c r="J8" s="22"/>
      <c r="K8" s="22"/>
      <c r="L8" s="22">
        <v>9</v>
      </c>
      <c r="M8" s="22"/>
      <c r="N8" s="22">
        <v>9</v>
      </c>
      <c r="O8" s="14">
        <f t="shared" si="0"/>
        <v>26</v>
      </c>
    </row>
    <row r="9" spans="1:15" ht="12.75">
      <c r="A9" s="12" t="s">
        <v>36</v>
      </c>
      <c r="B9" s="13" t="s">
        <v>283</v>
      </c>
      <c r="C9" s="13" t="s">
        <v>69</v>
      </c>
      <c r="D9" s="18" t="s">
        <v>20</v>
      </c>
      <c r="E9" s="17">
        <v>2005</v>
      </c>
      <c r="F9" s="22">
        <v>7</v>
      </c>
      <c r="G9" s="22"/>
      <c r="H9" s="22"/>
      <c r="I9" s="22">
        <v>9</v>
      </c>
      <c r="J9" s="22">
        <v>7</v>
      </c>
      <c r="K9" s="22"/>
      <c r="L9" s="22"/>
      <c r="M9" s="22"/>
      <c r="N9" s="22"/>
      <c r="O9" s="14">
        <f t="shared" si="0"/>
        <v>23</v>
      </c>
    </row>
    <row r="10" spans="1:15" ht="12.75">
      <c r="A10" s="12" t="s">
        <v>39</v>
      </c>
      <c r="B10" s="13" t="s">
        <v>101</v>
      </c>
      <c r="C10" s="13" t="s">
        <v>284</v>
      </c>
      <c r="D10" s="18" t="s">
        <v>103</v>
      </c>
      <c r="E10" s="17">
        <v>2005</v>
      </c>
      <c r="F10" s="22">
        <v>6</v>
      </c>
      <c r="G10" s="22"/>
      <c r="H10" s="22"/>
      <c r="I10" s="22"/>
      <c r="J10" s="22"/>
      <c r="K10" s="22"/>
      <c r="L10" s="22"/>
      <c r="M10" s="22">
        <v>9</v>
      </c>
      <c r="N10" s="22"/>
      <c r="O10" s="14">
        <f t="shared" si="0"/>
        <v>15</v>
      </c>
    </row>
    <row r="11" spans="1:15" ht="12.75">
      <c r="A11" s="12" t="s">
        <v>42</v>
      </c>
      <c r="B11" s="13" t="s">
        <v>277</v>
      </c>
      <c r="C11" s="13" t="s">
        <v>145</v>
      </c>
      <c r="D11" s="18" t="s">
        <v>161</v>
      </c>
      <c r="E11" s="17">
        <v>2005</v>
      </c>
      <c r="F11" s="22">
        <v>11</v>
      </c>
      <c r="G11" s="22"/>
      <c r="H11" s="22"/>
      <c r="I11" s="22"/>
      <c r="J11" s="22"/>
      <c r="K11" s="22"/>
      <c r="L11" s="22"/>
      <c r="M11" s="22"/>
      <c r="N11" s="22"/>
      <c r="O11" s="14">
        <f t="shared" si="0"/>
        <v>11</v>
      </c>
    </row>
    <row r="12" spans="1:15" ht="12.75">
      <c r="A12" s="12" t="s">
        <v>46</v>
      </c>
      <c r="B12" s="13" t="s">
        <v>285</v>
      </c>
      <c r="C12" s="13" t="s">
        <v>19</v>
      </c>
      <c r="D12" s="18" t="s">
        <v>163</v>
      </c>
      <c r="E12" s="17">
        <v>2005</v>
      </c>
      <c r="F12" s="22"/>
      <c r="G12" s="22">
        <v>11</v>
      </c>
      <c r="H12" s="22"/>
      <c r="I12" s="22"/>
      <c r="J12" s="22"/>
      <c r="K12" s="22"/>
      <c r="L12" s="22"/>
      <c r="M12" s="22"/>
      <c r="N12" s="22"/>
      <c r="O12" s="14">
        <f t="shared" si="0"/>
        <v>11</v>
      </c>
    </row>
    <row r="13" spans="1:15" ht="12.75">
      <c r="A13" s="12" t="s">
        <v>50</v>
      </c>
      <c r="B13" s="13" t="s">
        <v>286</v>
      </c>
      <c r="C13" s="13" t="s">
        <v>280</v>
      </c>
      <c r="D13" s="18" t="s">
        <v>49</v>
      </c>
      <c r="E13" s="17">
        <v>2005</v>
      </c>
      <c r="F13" s="22"/>
      <c r="G13" s="22">
        <v>3</v>
      </c>
      <c r="H13" s="22"/>
      <c r="I13" s="22"/>
      <c r="J13" s="22">
        <v>6</v>
      </c>
      <c r="K13" s="22"/>
      <c r="L13" s="22"/>
      <c r="M13" s="22"/>
      <c r="N13" s="22"/>
      <c r="O13" s="14">
        <f t="shared" si="0"/>
        <v>9</v>
      </c>
    </row>
    <row r="14" spans="1:15" ht="12.75">
      <c r="A14" s="12" t="s">
        <v>54</v>
      </c>
      <c r="B14" s="13" t="s">
        <v>98</v>
      </c>
      <c r="C14" s="13" t="s">
        <v>69</v>
      </c>
      <c r="D14" s="13"/>
      <c r="E14" s="14">
        <v>2005</v>
      </c>
      <c r="F14" s="22"/>
      <c r="G14" s="22"/>
      <c r="H14" s="22"/>
      <c r="I14" s="22"/>
      <c r="J14" s="22"/>
      <c r="K14" s="22">
        <v>9</v>
      </c>
      <c r="L14" s="22"/>
      <c r="M14" s="22"/>
      <c r="N14" s="50"/>
      <c r="O14" s="14">
        <f t="shared" si="0"/>
        <v>9</v>
      </c>
    </row>
    <row r="15" spans="1:15" ht="12.75">
      <c r="A15" s="12" t="s">
        <v>56</v>
      </c>
      <c r="B15" s="13" t="s">
        <v>287</v>
      </c>
      <c r="C15" s="13" t="s">
        <v>44</v>
      </c>
      <c r="D15" s="18"/>
      <c r="E15" s="17">
        <v>2005</v>
      </c>
      <c r="F15" s="22"/>
      <c r="G15" s="22"/>
      <c r="H15" s="22">
        <v>7</v>
      </c>
      <c r="I15" s="22"/>
      <c r="J15" s="22"/>
      <c r="K15" s="22"/>
      <c r="L15" s="22"/>
      <c r="M15" s="22"/>
      <c r="N15" s="22"/>
      <c r="O15" s="14">
        <f t="shared" si="0"/>
        <v>7</v>
      </c>
    </row>
    <row r="16" spans="1:15" ht="12.75">
      <c r="A16" s="12" t="s">
        <v>60</v>
      </c>
      <c r="B16" s="13" t="s">
        <v>288</v>
      </c>
      <c r="C16" s="13" t="s">
        <v>69</v>
      </c>
      <c r="D16" s="18" t="s">
        <v>289</v>
      </c>
      <c r="E16" s="17">
        <v>2005</v>
      </c>
      <c r="F16" s="22"/>
      <c r="G16" s="22"/>
      <c r="H16" s="22"/>
      <c r="I16" s="22"/>
      <c r="J16" s="22"/>
      <c r="K16" s="22"/>
      <c r="L16" s="22">
        <v>7</v>
      </c>
      <c r="M16" s="22"/>
      <c r="N16" s="22"/>
      <c r="O16" s="14">
        <f t="shared" si="0"/>
        <v>7</v>
      </c>
    </row>
    <row r="17" spans="1:15" ht="12.75">
      <c r="A17" s="12" t="s">
        <v>63</v>
      </c>
      <c r="B17" s="13" t="s">
        <v>290</v>
      </c>
      <c r="C17" s="13" t="s">
        <v>291</v>
      </c>
      <c r="D17" s="13" t="s">
        <v>45</v>
      </c>
      <c r="E17" s="14">
        <v>2005</v>
      </c>
      <c r="F17" s="22"/>
      <c r="G17" s="22"/>
      <c r="H17" s="22"/>
      <c r="I17" s="22">
        <v>7</v>
      </c>
      <c r="J17" s="22"/>
      <c r="K17" s="22"/>
      <c r="L17" s="22"/>
      <c r="M17" s="22"/>
      <c r="N17" s="22"/>
      <c r="O17" s="14">
        <f t="shared" si="0"/>
        <v>7</v>
      </c>
    </row>
    <row r="18" spans="1:15" ht="12.75">
      <c r="A18" s="12" t="s">
        <v>67</v>
      </c>
      <c r="B18" s="13" t="s">
        <v>292</v>
      </c>
      <c r="C18" s="13" t="s">
        <v>58</v>
      </c>
      <c r="D18" s="18" t="s">
        <v>184</v>
      </c>
      <c r="E18" s="17">
        <v>2006</v>
      </c>
      <c r="F18" s="22"/>
      <c r="G18" s="22">
        <v>6</v>
      </c>
      <c r="H18" s="22"/>
      <c r="I18" s="22"/>
      <c r="J18" s="22"/>
      <c r="K18" s="22"/>
      <c r="L18" s="22"/>
      <c r="M18" s="22"/>
      <c r="N18" s="22"/>
      <c r="O18" s="14">
        <f t="shared" si="0"/>
        <v>6</v>
      </c>
    </row>
    <row r="19" spans="1:15" ht="12.75">
      <c r="A19" s="12" t="s">
        <v>70</v>
      </c>
      <c r="B19" s="13" t="s">
        <v>281</v>
      </c>
      <c r="C19" s="13" t="s">
        <v>293</v>
      </c>
      <c r="D19" s="18" t="s">
        <v>182</v>
      </c>
      <c r="E19" s="17">
        <v>2005</v>
      </c>
      <c r="F19" s="22"/>
      <c r="G19" s="22"/>
      <c r="H19" s="22"/>
      <c r="I19" s="22"/>
      <c r="J19" s="22"/>
      <c r="K19" s="22"/>
      <c r="L19" s="22">
        <v>6</v>
      </c>
      <c r="M19" s="22"/>
      <c r="N19" s="22"/>
      <c r="O19" s="14">
        <f t="shared" si="0"/>
        <v>6</v>
      </c>
    </row>
    <row r="20" spans="1:15" ht="12.75">
      <c r="A20" s="12" t="s">
        <v>74</v>
      </c>
      <c r="B20" s="13" t="s">
        <v>294</v>
      </c>
      <c r="C20" s="13" t="s">
        <v>111</v>
      </c>
      <c r="D20" s="18" t="s">
        <v>20</v>
      </c>
      <c r="E20" s="17">
        <v>2005</v>
      </c>
      <c r="F20" s="22"/>
      <c r="G20" s="22"/>
      <c r="H20" s="22">
        <v>5</v>
      </c>
      <c r="I20" s="22"/>
      <c r="J20" s="22"/>
      <c r="K20" s="22"/>
      <c r="L20" s="22"/>
      <c r="M20" s="22"/>
      <c r="N20" s="22"/>
      <c r="O20" s="14">
        <f t="shared" si="0"/>
        <v>5</v>
      </c>
    </row>
    <row r="21" spans="1:15" ht="12.75">
      <c r="A21" s="12" t="s">
        <v>77</v>
      </c>
      <c r="B21" s="13" t="s">
        <v>295</v>
      </c>
      <c r="C21" s="13" t="s">
        <v>52</v>
      </c>
      <c r="D21" s="18" t="s">
        <v>93</v>
      </c>
      <c r="E21" s="17"/>
      <c r="F21" s="22"/>
      <c r="G21" s="22"/>
      <c r="H21" s="22"/>
      <c r="I21" s="22"/>
      <c r="J21" s="22"/>
      <c r="K21" s="22"/>
      <c r="L21" s="22"/>
      <c r="M21" s="22">
        <v>5</v>
      </c>
      <c r="N21" s="22"/>
      <c r="O21" s="14">
        <f t="shared" si="0"/>
        <v>5</v>
      </c>
    </row>
    <row r="22" spans="1:15" ht="12.75">
      <c r="A22" s="12" t="s">
        <v>81</v>
      </c>
      <c r="B22" s="13" t="s">
        <v>296</v>
      </c>
      <c r="C22" s="13" t="s">
        <v>278</v>
      </c>
      <c r="D22" s="18" t="s">
        <v>297</v>
      </c>
      <c r="E22" s="17">
        <v>2005</v>
      </c>
      <c r="F22" s="22"/>
      <c r="G22" s="22"/>
      <c r="H22" s="22"/>
      <c r="I22" s="22"/>
      <c r="J22" s="22"/>
      <c r="K22" s="22"/>
      <c r="L22" s="22"/>
      <c r="M22" s="22"/>
      <c r="N22" s="22">
        <v>5</v>
      </c>
      <c r="O22" s="14">
        <f t="shared" si="0"/>
        <v>5</v>
      </c>
    </row>
    <row r="23" spans="1:15" ht="12.75">
      <c r="A23" s="12" t="s">
        <v>84</v>
      </c>
      <c r="B23" s="13" t="s">
        <v>298</v>
      </c>
      <c r="C23" s="13" t="s">
        <v>299</v>
      </c>
      <c r="D23" s="18" t="s">
        <v>148</v>
      </c>
      <c r="E23" s="17">
        <v>2005</v>
      </c>
      <c r="F23" s="22"/>
      <c r="G23" s="22"/>
      <c r="H23" s="22">
        <v>1</v>
      </c>
      <c r="I23" s="22">
        <v>4</v>
      </c>
      <c r="J23" s="22"/>
      <c r="K23" s="22"/>
      <c r="L23" s="22"/>
      <c r="M23" s="22"/>
      <c r="N23" s="22"/>
      <c r="O23" s="14">
        <f t="shared" si="0"/>
        <v>5</v>
      </c>
    </row>
    <row r="24" spans="1:15" ht="12.75">
      <c r="A24" s="12" t="s">
        <v>87</v>
      </c>
      <c r="B24" s="13" t="s">
        <v>300</v>
      </c>
      <c r="C24" s="13" t="s">
        <v>301</v>
      </c>
      <c r="D24" s="18" t="s">
        <v>163</v>
      </c>
      <c r="E24" s="17">
        <v>2005</v>
      </c>
      <c r="F24" s="22"/>
      <c r="G24" s="22">
        <v>5</v>
      </c>
      <c r="H24" s="22"/>
      <c r="I24" s="22"/>
      <c r="J24" s="22"/>
      <c r="K24" s="22"/>
      <c r="L24" s="22"/>
      <c r="M24" s="22"/>
      <c r="N24" s="22"/>
      <c r="O24" s="14">
        <f t="shared" si="0"/>
        <v>5</v>
      </c>
    </row>
    <row r="25" spans="1:15" ht="12.75">
      <c r="A25" s="12" t="s">
        <v>89</v>
      </c>
      <c r="B25" s="13" t="s">
        <v>302</v>
      </c>
      <c r="C25" s="13" t="s">
        <v>139</v>
      </c>
      <c r="D25" s="18" t="s">
        <v>12</v>
      </c>
      <c r="E25" s="17">
        <v>2006</v>
      </c>
      <c r="F25" s="22"/>
      <c r="G25" s="22"/>
      <c r="H25" s="22"/>
      <c r="I25" s="22"/>
      <c r="J25" s="22"/>
      <c r="K25" s="22"/>
      <c r="L25" s="22">
        <v>5</v>
      </c>
      <c r="M25" s="22"/>
      <c r="N25" s="22"/>
      <c r="O25" s="14">
        <f t="shared" si="0"/>
        <v>5</v>
      </c>
    </row>
    <row r="26" spans="1:15" ht="12.75">
      <c r="A26" s="12" t="s">
        <v>91</v>
      </c>
      <c r="B26" s="13" t="s">
        <v>303</v>
      </c>
      <c r="C26" s="13" t="s">
        <v>102</v>
      </c>
      <c r="D26" s="18" t="s">
        <v>73</v>
      </c>
      <c r="E26" s="17">
        <v>2006</v>
      </c>
      <c r="F26" s="22"/>
      <c r="G26" s="22"/>
      <c r="H26" s="22"/>
      <c r="I26" s="22"/>
      <c r="J26" s="22"/>
      <c r="K26" s="22"/>
      <c r="L26" s="22"/>
      <c r="M26" s="22"/>
      <c r="N26" s="22">
        <v>4</v>
      </c>
      <c r="O26" s="14">
        <f t="shared" si="0"/>
        <v>4</v>
      </c>
    </row>
    <row r="27" spans="1:15" ht="12.75">
      <c r="A27" s="12" t="s">
        <v>94</v>
      </c>
      <c r="B27" s="13" t="s">
        <v>304</v>
      </c>
      <c r="C27" s="13" t="s">
        <v>305</v>
      </c>
      <c r="D27" s="18" t="s">
        <v>142</v>
      </c>
      <c r="E27" s="17">
        <v>2005</v>
      </c>
      <c r="F27" s="22"/>
      <c r="G27" s="22"/>
      <c r="H27" s="22">
        <v>4</v>
      </c>
      <c r="I27" s="22"/>
      <c r="J27" s="22"/>
      <c r="K27" s="22"/>
      <c r="L27" s="22"/>
      <c r="M27" s="22"/>
      <c r="N27" s="50"/>
      <c r="O27" s="14">
        <f t="shared" si="0"/>
        <v>4</v>
      </c>
    </row>
    <row r="28" spans="1:15" ht="12.75">
      <c r="A28" s="12" t="s">
        <v>97</v>
      </c>
      <c r="B28" s="13" t="s">
        <v>90</v>
      </c>
      <c r="C28" s="13" t="s">
        <v>19</v>
      </c>
      <c r="D28" s="18" t="s">
        <v>183</v>
      </c>
      <c r="E28" s="17">
        <v>2005</v>
      </c>
      <c r="F28" s="22"/>
      <c r="G28" s="22"/>
      <c r="H28" s="22"/>
      <c r="I28" s="22"/>
      <c r="J28" s="22"/>
      <c r="K28" s="22">
        <v>4</v>
      </c>
      <c r="L28" s="22"/>
      <c r="M28" s="22"/>
      <c r="N28" s="22"/>
      <c r="O28" s="14">
        <f t="shared" si="0"/>
        <v>4</v>
      </c>
    </row>
    <row r="29" spans="1:15" ht="12.75">
      <c r="A29" s="12" t="s">
        <v>100</v>
      </c>
      <c r="B29" s="13" t="s">
        <v>306</v>
      </c>
      <c r="C29" s="13" t="s">
        <v>52</v>
      </c>
      <c r="D29" s="18" t="s">
        <v>108</v>
      </c>
      <c r="E29" s="17">
        <v>2006</v>
      </c>
      <c r="F29" s="22"/>
      <c r="G29" s="22"/>
      <c r="H29" s="22"/>
      <c r="I29" s="22"/>
      <c r="J29" s="22"/>
      <c r="K29" s="22"/>
      <c r="L29" s="22"/>
      <c r="M29" s="22"/>
      <c r="N29" s="22">
        <v>3</v>
      </c>
      <c r="O29" s="14">
        <f t="shared" si="0"/>
        <v>3</v>
      </c>
    </row>
    <row r="30" spans="1:15" ht="12.75">
      <c r="A30" s="12" t="s">
        <v>104</v>
      </c>
      <c r="B30" s="13" t="s">
        <v>307</v>
      </c>
      <c r="C30" s="13" t="s">
        <v>69</v>
      </c>
      <c r="D30" s="18" t="s">
        <v>26</v>
      </c>
      <c r="E30" s="17" t="s">
        <v>308</v>
      </c>
      <c r="F30" s="22">
        <v>3</v>
      </c>
      <c r="G30" s="22"/>
      <c r="H30" s="22"/>
      <c r="I30" s="22"/>
      <c r="J30" s="22"/>
      <c r="K30" s="22"/>
      <c r="L30" s="22"/>
      <c r="M30" s="22"/>
      <c r="N30" s="22"/>
      <c r="O30" s="14">
        <f t="shared" si="0"/>
        <v>3</v>
      </c>
    </row>
    <row r="31" spans="1:15" ht="12.75">
      <c r="A31" s="12" t="s">
        <v>106</v>
      </c>
      <c r="B31" s="24" t="s">
        <v>309</v>
      </c>
      <c r="C31" s="24" t="s">
        <v>35</v>
      </c>
      <c r="D31" s="49"/>
      <c r="E31" s="26">
        <v>2006</v>
      </c>
      <c r="F31" s="22"/>
      <c r="G31" s="22"/>
      <c r="H31" s="22"/>
      <c r="I31" s="22"/>
      <c r="J31" s="22"/>
      <c r="K31" s="22">
        <v>3</v>
      </c>
      <c r="L31" s="22"/>
      <c r="M31" s="22"/>
      <c r="N31" s="22"/>
      <c r="O31" s="14">
        <f t="shared" si="0"/>
        <v>3</v>
      </c>
    </row>
    <row r="32" spans="1:15" ht="12.75">
      <c r="A32" s="12" t="s">
        <v>109</v>
      </c>
      <c r="B32" s="13" t="s">
        <v>310</v>
      </c>
      <c r="C32" s="13" t="s">
        <v>145</v>
      </c>
      <c r="D32" s="18"/>
      <c r="E32" s="17"/>
      <c r="F32" s="22"/>
      <c r="G32" s="22"/>
      <c r="H32" s="22"/>
      <c r="I32" s="22"/>
      <c r="J32" s="22"/>
      <c r="K32" s="22"/>
      <c r="L32" s="22"/>
      <c r="M32" s="22">
        <v>3</v>
      </c>
      <c r="N32" s="22"/>
      <c r="O32" s="14">
        <f t="shared" si="0"/>
        <v>3</v>
      </c>
    </row>
    <row r="33" spans="1:15" ht="12.75">
      <c r="A33" s="12" t="s">
        <v>113</v>
      </c>
      <c r="B33" s="13" t="s">
        <v>311</v>
      </c>
      <c r="C33" s="13" t="s">
        <v>19</v>
      </c>
      <c r="D33" s="18" t="s">
        <v>26</v>
      </c>
      <c r="E33" s="17">
        <v>2005</v>
      </c>
      <c r="F33" s="22"/>
      <c r="G33" s="22"/>
      <c r="H33" s="22"/>
      <c r="I33" s="22"/>
      <c r="J33" s="22"/>
      <c r="K33" s="22"/>
      <c r="L33" s="22"/>
      <c r="M33" s="22"/>
      <c r="N33" s="22">
        <v>2</v>
      </c>
      <c r="O33" s="14">
        <f t="shared" si="0"/>
        <v>2</v>
      </c>
    </row>
    <row r="34" spans="1:15" ht="12.75">
      <c r="A34" s="12" t="s">
        <v>116</v>
      </c>
      <c r="B34" s="13" t="s">
        <v>312</v>
      </c>
      <c r="C34" s="13" t="s">
        <v>31</v>
      </c>
      <c r="D34" s="18" t="s">
        <v>183</v>
      </c>
      <c r="E34" s="17">
        <v>2005</v>
      </c>
      <c r="F34" s="22"/>
      <c r="G34" s="22"/>
      <c r="H34" s="22"/>
      <c r="I34" s="22"/>
      <c r="J34" s="22"/>
      <c r="K34" s="22">
        <v>2</v>
      </c>
      <c r="L34" s="22"/>
      <c r="M34" s="22"/>
      <c r="N34" s="22"/>
      <c r="O34" s="14">
        <f t="shared" si="0"/>
        <v>2</v>
      </c>
    </row>
    <row r="35" spans="1:15" ht="12.75">
      <c r="A35" s="12" t="s">
        <v>118</v>
      </c>
      <c r="B35" s="13" t="s">
        <v>299</v>
      </c>
      <c r="C35" s="13" t="s">
        <v>298</v>
      </c>
      <c r="D35" s="18" t="s">
        <v>148</v>
      </c>
      <c r="E35" s="17"/>
      <c r="F35" s="22"/>
      <c r="G35" s="22"/>
      <c r="H35" s="22"/>
      <c r="I35" s="22"/>
      <c r="J35" s="22"/>
      <c r="K35" s="22"/>
      <c r="L35" s="22"/>
      <c r="M35" s="22">
        <v>2</v>
      </c>
      <c r="N35" s="22"/>
      <c r="O35" s="14">
        <f t="shared" si="0"/>
        <v>2</v>
      </c>
    </row>
    <row r="36" spans="1:15" ht="12.75">
      <c r="A36" s="12" t="s">
        <v>119</v>
      </c>
      <c r="B36" s="13" t="s">
        <v>313</v>
      </c>
      <c r="C36" s="13" t="s">
        <v>19</v>
      </c>
      <c r="D36" s="18" t="s">
        <v>20</v>
      </c>
      <c r="E36" s="17">
        <v>2006</v>
      </c>
      <c r="F36" s="22"/>
      <c r="G36" s="22"/>
      <c r="H36" s="22">
        <v>2</v>
      </c>
      <c r="I36" s="22"/>
      <c r="J36" s="22"/>
      <c r="K36" s="22"/>
      <c r="L36" s="22"/>
      <c r="M36" s="22"/>
      <c r="N36" s="22"/>
      <c r="O36" s="14">
        <f t="shared" si="0"/>
        <v>2</v>
      </c>
    </row>
    <row r="37" spans="1:15" ht="12.75">
      <c r="A37" s="12" t="s">
        <v>121</v>
      </c>
      <c r="B37" s="13" t="s">
        <v>314</v>
      </c>
      <c r="C37" s="13" t="s">
        <v>19</v>
      </c>
      <c r="D37" s="18" t="s">
        <v>171</v>
      </c>
      <c r="E37" s="17">
        <v>2006</v>
      </c>
      <c r="F37" s="22"/>
      <c r="G37" s="22"/>
      <c r="H37" s="22"/>
      <c r="I37" s="22"/>
      <c r="J37" s="22"/>
      <c r="K37" s="22"/>
      <c r="L37" s="22">
        <v>2</v>
      </c>
      <c r="M37" s="22"/>
      <c r="N37" s="22"/>
      <c r="O37" s="14">
        <f t="shared" si="0"/>
        <v>2</v>
      </c>
    </row>
    <row r="38" spans="1:15" ht="12.75">
      <c r="A38" s="12" t="s">
        <v>124</v>
      </c>
      <c r="B38" s="13" t="s">
        <v>315</v>
      </c>
      <c r="C38" s="13" t="s">
        <v>31</v>
      </c>
      <c r="D38" s="18" t="s">
        <v>26</v>
      </c>
      <c r="E38" s="17">
        <v>2006</v>
      </c>
      <c r="F38" s="22"/>
      <c r="G38" s="22">
        <v>2</v>
      </c>
      <c r="H38" s="22"/>
      <c r="I38" s="22"/>
      <c r="J38" s="22"/>
      <c r="K38" s="22"/>
      <c r="L38" s="22"/>
      <c r="M38" s="22"/>
      <c r="N38" s="22"/>
      <c r="O38" s="14">
        <f t="shared" si="0"/>
        <v>2</v>
      </c>
    </row>
    <row r="39" spans="1:15" ht="12.75">
      <c r="A39" s="12" t="s">
        <v>127</v>
      </c>
      <c r="B39" s="13" t="s">
        <v>316</v>
      </c>
      <c r="C39" s="13" t="s">
        <v>31</v>
      </c>
      <c r="D39" s="18" t="s">
        <v>73</v>
      </c>
      <c r="E39" s="17">
        <v>2006</v>
      </c>
      <c r="F39" s="22"/>
      <c r="G39" s="22"/>
      <c r="H39" s="22"/>
      <c r="I39" s="22"/>
      <c r="J39" s="22"/>
      <c r="K39" s="22"/>
      <c r="L39" s="22">
        <v>1</v>
      </c>
      <c r="M39" s="22"/>
      <c r="N39" s="22"/>
      <c r="O39" s="14">
        <f t="shared" si="0"/>
        <v>1</v>
      </c>
    </row>
    <row r="40" spans="1:15" ht="12.75">
      <c r="A40" s="12" t="s">
        <v>129</v>
      </c>
      <c r="B40" s="13" t="s">
        <v>317</v>
      </c>
      <c r="C40" s="13" t="s">
        <v>318</v>
      </c>
      <c r="D40" s="18" t="s">
        <v>108</v>
      </c>
      <c r="E40" s="17">
        <v>2006</v>
      </c>
      <c r="F40" s="22"/>
      <c r="G40" s="22"/>
      <c r="H40" s="22"/>
      <c r="I40" s="22"/>
      <c r="J40" s="22"/>
      <c r="K40" s="22"/>
      <c r="L40" s="22"/>
      <c r="M40" s="22"/>
      <c r="N40" s="22">
        <v>1</v>
      </c>
      <c r="O40" s="14">
        <f t="shared" si="0"/>
        <v>1</v>
      </c>
    </row>
    <row r="41" spans="1:15" ht="12.75">
      <c r="A41" s="12" t="s">
        <v>131</v>
      </c>
      <c r="B41" s="13" t="s">
        <v>319</v>
      </c>
      <c r="C41" s="13" t="s">
        <v>58</v>
      </c>
      <c r="D41" s="18" t="s">
        <v>148</v>
      </c>
      <c r="E41" s="17"/>
      <c r="F41" s="22"/>
      <c r="G41" s="22"/>
      <c r="H41" s="22"/>
      <c r="I41" s="22"/>
      <c r="J41" s="22"/>
      <c r="K41" s="22"/>
      <c r="L41" s="22"/>
      <c r="M41" s="22">
        <v>1</v>
      </c>
      <c r="N41" s="22"/>
      <c r="O41" s="14">
        <f t="shared" si="0"/>
        <v>1</v>
      </c>
    </row>
    <row r="42" spans="1:15" ht="12.75">
      <c r="A42" s="12" t="s">
        <v>134</v>
      </c>
      <c r="B42" s="13" t="s">
        <v>320</v>
      </c>
      <c r="C42" s="13" t="s">
        <v>38</v>
      </c>
      <c r="D42" s="18" t="s">
        <v>151</v>
      </c>
      <c r="E42" s="17">
        <v>2005</v>
      </c>
      <c r="F42" s="22"/>
      <c r="G42" s="22"/>
      <c r="H42" s="22"/>
      <c r="I42" s="22"/>
      <c r="J42" s="22"/>
      <c r="K42" s="22">
        <v>1</v>
      </c>
      <c r="L42" s="22"/>
      <c r="M42" s="22"/>
      <c r="N42" s="22"/>
      <c r="O42" s="14">
        <f t="shared" si="0"/>
        <v>1</v>
      </c>
    </row>
    <row r="43" spans="1:15" ht="12.75">
      <c r="A43" s="12" t="s">
        <v>137</v>
      </c>
      <c r="B43" s="24" t="s">
        <v>321</v>
      </c>
      <c r="C43" s="24" t="s">
        <v>280</v>
      </c>
      <c r="D43" s="25" t="s">
        <v>148</v>
      </c>
      <c r="E43" s="26">
        <v>2006</v>
      </c>
      <c r="F43" s="22">
        <v>1</v>
      </c>
      <c r="G43" s="22"/>
      <c r="H43" s="22"/>
      <c r="I43" s="22"/>
      <c r="J43" s="22"/>
      <c r="K43" s="22"/>
      <c r="L43" s="22"/>
      <c r="M43" s="22"/>
      <c r="N43" s="22"/>
      <c r="O43" s="14">
        <f t="shared" si="0"/>
        <v>1</v>
      </c>
    </row>
    <row r="44" spans="1:15" ht="12.75">
      <c r="A44" s="12" t="s">
        <v>140</v>
      </c>
      <c r="B44" s="13" t="s">
        <v>322</v>
      </c>
      <c r="C44" s="13" t="s">
        <v>38</v>
      </c>
      <c r="D44" s="18" t="s">
        <v>20</v>
      </c>
      <c r="E44" s="17">
        <v>2005</v>
      </c>
      <c r="F44" s="22"/>
      <c r="G44" s="22"/>
      <c r="H44" s="22"/>
      <c r="I44" s="22">
        <v>1</v>
      </c>
      <c r="J44" s="22"/>
      <c r="K44" s="22"/>
      <c r="L44" s="22"/>
      <c r="M44" s="22"/>
      <c r="N44" s="22"/>
      <c r="O44" s="14">
        <f t="shared" si="0"/>
        <v>1</v>
      </c>
    </row>
    <row r="45" spans="1:15" ht="12.75">
      <c r="A45" s="12" t="s">
        <v>143</v>
      </c>
      <c r="B45" s="13" t="s">
        <v>323</v>
      </c>
      <c r="C45" s="13" t="s">
        <v>44</v>
      </c>
      <c r="D45" s="18" t="s">
        <v>170</v>
      </c>
      <c r="E45" s="17">
        <v>2005</v>
      </c>
      <c r="F45" s="22"/>
      <c r="G45" s="22">
        <v>1</v>
      </c>
      <c r="H45" s="22"/>
      <c r="I45" s="22"/>
      <c r="J45" s="22"/>
      <c r="K45" s="22"/>
      <c r="L45" s="22"/>
      <c r="M45" s="22"/>
      <c r="N45" s="22"/>
      <c r="O45" s="14">
        <f t="shared" si="0"/>
        <v>1</v>
      </c>
    </row>
    <row r="46" spans="1:14" ht="12.75">
      <c r="A46" s="45"/>
      <c r="B46" s="46"/>
      <c r="C46" s="46"/>
      <c r="D46" s="46"/>
      <c r="E46" s="48"/>
      <c r="F46" s="51"/>
      <c r="G46" s="51"/>
      <c r="H46" s="51"/>
      <c r="I46" s="51"/>
      <c r="J46" s="51"/>
      <c r="K46" s="51"/>
      <c r="L46" s="51"/>
      <c r="M46" s="51"/>
      <c r="N46" s="51"/>
    </row>
    <row r="47" spans="1:14" ht="12.75">
      <c r="A47" s="85" t="s">
        <v>324</v>
      </c>
      <c r="B47" s="85"/>
      <c r="C47" s="85"/>
      <c r="D47" s="85"/>
      <c r="E47" s="85"/>
      <c r="F47" s="51"/>
      <c r="G47" s="51"/>
      <c r="H47" s="51"/>
      <c r="I47" s="51"/>
      <c r="J47" s="51"/>
      <c r="K47" s="51"/>
      <c r="L47" s="51"/>
      <c r="M47" s="51"/>
      <c r="N47" s="51"/>
    </row>
    <row r="48" spans="1:5" ht="12.75">
      <c r="A48" s="45"/>
      <c r="B48" s="46"/>
      <c r="C48" s="46"/>
      <c r="D48" s="47"/>
      <c r="E48" s="48"/>
    </row>
    <row r="49" spans="1:5" ht="12.75">
      <c r="A49" s="45"/>
      <c r="B49" s="46"/>
      <c r="C49" s="46"/>
      <c r="D49" t="s">
        <v>147</v>
      </c>
      <c r="E49" s="48">
        <f>O9+O20+O36+O44</f>
        <v>31</v>
      </c>
    </row>
    <row r="50" spans="1:5" ht="12.75">
      <c r="A50" s="45"/>
      <c r="B50" s="46"/>
      <c r="C50" s="46"/>
      <c r="D50" s="2" t="s">
        <v>26</v>
      </c>
      <c r="E50" s="48">
        <f>O3+O5+O6+O8+O30+O33+O38</f>
        <v>222</v>
      </c>
    </row>
    <row r="51" spans="1:5" ht="12.75">
      <c r="A51" s="45"/>
      <c r="B51" s="46"/>
      <c r="C51" s="46"/>
      <c r="D51" s="2" t="s">
        <v>49</v>
      </c>
      <c r="E51" s="48">
        <f>O13</f>
        <v>9</v>
      </c>
    </row>
    <row r="52" spans="1:5" ht="12.75">
      <c r="A52" s="45"/>
      <c r="B52" s="46"/>
      <c r="C52" s="46"/>
      <c r="D52" s="2" t="s">
        <v>73</v>
      </c>
      <c r="E52" s="48">
        <f>O26+O39</f>
        <v>5</v>
      </c>
    </row>
    <row r="53" spans="1:5" ht="12.75">
      <c r="A53" s="45"/>
      <c r="B53" s="46"/>
      <c r="C53" s="46"/>
      <c r="D53" t="s">
        <v>148</v>
      </c>
      <c r="E53" s="48">
        <f>O7+O23+O35+O41+O43</f>
        <v>42</v>
      </c>
    </row>
    <row r="54" spans="1:5" ht="12.75">
      <c r="A54" s="45"/>
      <c r="B54" s="46"/>
      <c r="C54" s="46"/>
      <c r="D54" t="s">
        <v>149</v>
      </c>
      <c r="E54" s="48"/>
    </row>
    <row r="55" spans="1:5" ht="12.75">
      <c r="A55" s="45"/>
      <c r="B55" s="46"/>
      <c r="C55" s="46"/>
      <c r="D55" s="2" t="s">
        <v>93</v>
      </c>
      <c r="E55" s="48">
        <v>5</v>
      </c>
    </row>
    <row r="56" spans="1:5" ht="12.75">
      <c r="A56" s="45"/>
      <c r="B56" s="46"/>
      <c r="C56" s="46"/>
      <c r="D56" t="s">
        <v>150</v>
      </c>
      <c r="E56" s="48"/>
    </row>
    <row r="57" spans="1:5" ht="12.75">
      <c r="A57" s="45"/>
      <c r="B57" s="46"/>
      <c r="C57" s="46"/>
      <c r="D57" t="s">
        <v>151</v>
      </c>
      <c r="E57" s="48">
        <v>1</v>
      </c>
    </row>
    <row r="58" spans="1:5" ht="12.75">
      <c r="A58" s="45"/>
      <c r="B58" s="46"/>
      <c r="C58" s="46"/>
      <c r="D58" t="s">
        <v>152</v>
      </c>
      <c r="E58" s="48"/>
    </row>
    <row r="59" spans="1:5" ht="12.75">
      <c r="A59" s="45"/>
      <c r="B59" s="46"/>
      <c r="C59" s="46"/>
      <c r="D59" s="2" t="s">
        <v>153</v>
      </c>
      <c r="E59" s="48"/>
    </row>
    <row r="60" spans="1:5" ht="12.75">
      <c r="A60" s="45"/>
      <c r="B60" s="46"/>
      <c r="C60" s="46"/>
      <c r="D60" s="2" t="s">
        <v>154</v>
      </c>
      <c r="E60" s="48"/>
    </row>
    <row r="61" spans="1:5" ht="12.75">
      <c r="A61" s="45"/>
      <c r="B61" s="46"/>
      <c r="C61" s="46"/>
      <c r="D61" s="2" t="s">
        <v>155</v>
      </c>
      <c r="E61" s="48"/>
    </row>
    <row r="62" spans="1:5" ht="12.75">
      <c r="A62" s="45"/>
      <c r="B62" s="46"/>
      <c r="C62" s="46"/>
      <c r="D62" s="2" t="s">
        <v>156</v>
      </c>
      <c r="E62" s="48"/>
    </row>
    <row r="63" spans="1:5" ht="12.75">
      <c r="A63" s="45"/>
      <c r="B63" s="46"/>
      <c r="C63" s="46"/>
      <c r="D63" s="32" t="s">
        <v>157</v>
      </c>
      <c r="E63" s="48"/>
    </row>
    <row r="64" spans="1:5" ht="12.75">
      <c r="A64" s="45"/>
      <c r="B64" s="46"/>
      <c r="C64" s="46"/>
      <c r="D64" s="32" t="s">
        <v>158</v>
      </c>
      <c r="E64" s="48"/>
    </row>
    <row r="65" spans="1:5" ht="12.75">
      <c r="A65" s="45"/>
      <c r="B65" s="46"/>
      <c r="C65" s="46"/>
      <c r="D65" s="32" t="s">
        <v>159</v>
      </c>
      <c r="E65" s="48"/>
    </row>
    <row r="66" spans="1:5" ht="12.75">
      <c r="A66" s="45"/>
      <c r="B66" s="46"/>
      <c r="C66" s="46"/>
      <c r="D66" s="2" t="s">
        <v>160</v>
      </c>
      <c r="E66" s="48"/>
    </row>
    <row r="67" spans="1:5" ht="12.75">
      <c r="A67" s="45"/>
      <c r="B67" s="46"/>
      <c r="C67" s="46"/>
      <c r="D67" s="2" t="s">
        <v>161</v>
      </c>
      <c r="E67" s="48">
        <v>11</v>
      </c>
    </row>
    <row r="68" spans="1:5" ht="12.75">
      <c r="A68" s="45"/>
      <c r="B68" s="46"/>
      <c r="C68" s="46"/>
      <c r="D68" t="s">
        <v>162</v>
      </c>
      <c r="E68" s="48"/>
    </row>
    <row r="69" spans="1:5" ht="12.75">
      <c r="A69" s="45"/>
      <c r="B69" s="46"/>
      <c r="C69" s="46"/>
      <c r="D69" t="s">
        <v>163</v>
      </c>
      <c r="E69" s="48">
        <v>16</v>
      </c>
    </row>
    <row r="70" spans="1:5" ht="12.75">
      <c r="A70" s="45"/>
      <c r="B70" s="46"/>
      <c r="C70" s="46"/>
      <c r="D70" s="32" t="s">
        <v>103</v>
      </c>
      <c r="E70" s="48">
        <v>15</v>
      </c>
    </row>
    <row r="71" spans="1:5" ht="12.75">
      <c r="A71" s="45"/>
      <c r="B71" s="46"/>
      <c r="C71" s="46"/>
      <c r="D71" s="2" t="s">
        <v>45</v>
      </c>
      <c r="E71" s="48">
        <v>7</v>
      </c>
    </row>
    <row r="72" spans="1:5" ht="12.75">
      <c r="A72" s="45"/>
      <c r="B72" s="46"/>
      <c r="C72" s="46"/>
      <c r="D72" s="2" t="s">
        <v>164</v>
      </c>
      <c r="E72" s="48"/>
    </row>
    <row r="73" spans="1:5" ht="12.75">
      <c r="A73" s="45"/>
      <c r="B73" s="46"/>
      <c r="C73" s="46"/>
      <c r="D73" s="2" t="s">
        <v>165</v>
      </c>
      <c r="E73" s="48"/>
    </row>
    <row r="74" spans="1:5" ht="12.75">
      <c r="A74" s="45"/>
      <c r="B74" s="46"/>
      <c r="C74" s="46"/>
      <c r="D74" s="2" t="s">
        <v>166</v>
      </c>
      <c r="E74" s="48"/>
    </row>
    <row r="75" spans="1:5" ht="12.75">
      <c r="A75" s="45"/>
      <c r="B75" s="46"/>
      <c r="C75" s="46"/>
      <c r="D75" s="2" t="s">
        <v>167</v>
      </c>
      <c r="E75" s="48">
        <v>89</v>
      </c>
    </row>
    <row r="76" spans="1:5" ht="12.75">
      <c r="A76" s="45"/>
      <c r="B76" s="46"/>
      <c r="C76" s="46"/>
      <c r="D76" s="2" t="s">
        <v>168</v>
      </c>
      <c r="E76" s="48"/>
    </row>
    <row r="77" spans="1:5" ht="12.75">
      <c r="A77" s="45"/>
      <c r="B77" s="46"/>
      <c r="C77" s="46"/>
      <c r="D77" s="32" t="s">
        <v>169</v>
      </c>
      <c r="E77" s="48">
        <v>4</v>
      </c>
    </row>
    <row r="78" spans="1:5" ht="12.75">
      <c r="A78" s="45"/>
      <c r="B78" s="46"/>
      <c r="C78" s="46"/>
      <c r="D78" s="2" t="s">
        <v>170</v>
      </c>
      <c r="E78" s="48">
        <v>1</v>
      </c>
    </row>
    <row r="79" spans="1:5" ht="12.75">
      <c r="A79" s="45"/>
      <c r="B79" s="46"/>
      <c r="C79" s="46"/>
      <c r="D79" s="32" t="s">
        <v>171</v>
      </c>
      <c r="E79" s="48">
        <v>2</v>
      </c>
    </row>
    <row r="80" spans="1:5" ht="12.75">
      <c r="A80" s="45"/>
      <c r="B80" s="46"/>
      <c r="C80" s="46"/>
      <c r="D80" s="2" t="s">
        <v>172</v>
      </c>
      <c r="E80" s="48"/>
    </row>
    <row r="81" spans="1:5" ht="12.75">
      <c r="A81" s="45"/>
      <c r="B81" s="46"/>
      <c r="C81" s="46"/>
      <c r="D81" s="32" t="s">
        <v>66</v>
      </c>
      <c r="E81" s="48"/>
    </row>
    <row r="82" spans="1:5" ht="12.75">
      <c r="A82" s="45"/>
      <c r="B82" s="46"/>
      <c r="C82" s="46"/>
      <c r="D82" s="32" t="s">
        <v>173</v>
      </c>
      <c r="E82" s="48"/>
    </row>
    <row r="83" spans="1:5" ht="12.75">
      <c r="A83" s="45"/>
      <c r="B83" s="46"/>
      <c r="C83" s="46"/>
      <c r="D83" s="2" t="s">
        <v>174</v>
      </c>
      <c r="E83" s="48"/>
    </row>
    <row r="84" spans="1:5" ht="12.75">
      <c r="A84" s="45"/>
      <c r="B84" s="46"/>
      <c r="C84" s="46"/>
      <c r="D84" s="32" t="s">
        <v>175</v>
      </c>
      <c r="E84" s="48"/>
    </row>
    <row r="85" spans="1:5" ht="12.75">
      <c r="A85" s="45"/>
      <c r="B85" s="46"/>
      <c r="C85" s="46"/>
      <c r="D85" s="2" t="s">
        <v>176</v>
      </c>
      <c r="E85" s="48"/>
    </row>
    <row r="86" spans="1:5" ht="12.75">
      <c r="A86" s="45"/>
      <c r="B86" s="46"/>
      <c r="C86" s="46"/>
      <c r="D86" s="2" t="s">
        <v>177</v>
      </c>
      <c r="E86" s="48"/>
    </row>
    <row r="87" spans="1:5" ht="12.75">
      <c r="A87" s="45"/>
      <c r="B87" s="46"/>
      <c r="C87" s="46"/>
      <c r="D87" s="32" t="s">
        <v>178</v>
      </c>
      <c r="E87" s="48"/>
    </row>
    <row r="88" spans="1:5" ht="12.75">
      <c r="A88" s="45"/>
      <c r="B88" s="46"/>
      <c r="C88" s="46"/>
      <c r="D88" s="2" t="s">
        <v>179</v>
      </c>
      <c r="E88" s="48"/>
    </row>
    <row r="89" spans="1:5" ht="12.75">
      <c r="A89" s="45"/>
      <c r="B89" s="46"/>
      <c r="C89" s="46"/>
      <c r="D89" s="2" t="s">
        <v>180</v>
      </c>
      <c r="E89" s="48"/>
    </row>
    <row r="90" spans="1:5" ht="12.75">
      <c r="A90" s="45"/>
      <c r="B90" s="46"/>
      <c r="C90" s="46"/>
      <c r="D90" t="s">
        <v>181</v>
      </c>
      <c r="E90" s="48"/>
    </row>
    <row r="91" spans="1:5" ht="12.75">
      <c r="A91" s="45"/>
      <c r="B91" s="46"/>
      <c r="C91" s="46"/>
      <c r="D91" s="32" t="s">
        <v>182</v>
      </c>
      <c r="E91" s="48">
        <v>6</v>
      </c>
    </row>
    <row r="92" spans="1:5" ht="12.75">
      <c r="A92" s="45"/>
      <c r="B92" s="46"/>
      <c r="C92" s="46"/>
      <c r="D92" s="32" t="s">
        <v>183</v>
      </c>
      <c r="E92" s="48">
        <v>6</v>
      </c>
    </row>
    <row r="93" spans="1:5" ht="12.75">
      <c r="A93" s="45"/>
      <c r="B93" s="46"/>
      <c r="C93" s="46"/>
      <c r="D93" s="2" t="s">
        <v>184</v>
      </c>
      <c r="E93" s="48">
        <v>6</v>
      </c>
    </row>
    <row r="94" spans="1:5" ht="12.75">
      <c r="A94" s="45"/>
      <c r="B94" s="46"/>
      <c r="C94" s="46"/>
      <c r="D94" s="32" t="s">
        <v>185</v>
      </c>
      <c r="E94" s="48">
        <v>3</v>
      </c>
    </row>
    <row r="95" spans="1:5" ht="12.75">
      <c r="A95" s="45"/>
      <c r="B95" s="46"/>
      <c r="C95" s="46"/>
      <c r="D95" s="52"/>
      <c r="E95" s="48"/>
    </row>
    <row r="96" spans="1:5" ht="12.75">
      <c r="A96" s="45"/>
      <c r="B96" s="46"/>
      <c r="C96" s="46"/>
      <c r="D96" s="52"/>
      <c r="E96" s="48"/>
    </row>
    <row r="97" spans="1:5" ht="12.75">
      <c r="A97" s="45"/>
      <c r="B97" s="46"/>
      <c r="C97" s="46"/>
      <c r="D97" s="52"/>
      <c r="E97" s="48"/>
    </row>
    <row r="98" spans="1:5" ht="12.75">
      <c r="A98" s="45"/>
      <c r="B98" s="46"/>
      <c r="C98" s="46"/>
      <c r="D98" s="52"/>
      <c r="E98" s="48"/>
    </row>
    <row r="99" spans="1:5" ht="12.75">
      <c r="A99" s="45"/>
      <c r="B99" s="46"/>
      <c r="C99" s="46"/>
      <c r="D99" s="52"/>
      <c r="E99" s="48"/>
    </row>
    <row r="100" spans="1:5" ht="12.75">
      <c r="A100" s="45"/>
      <c r="B100" s="46"/>
      <c r="C100" s="46"/>
      <c r="D100" s="52"/>
      <c r="E100" s="48"/>
    </row>
  </sheetData>
  <sheetProtection/>
  <mergeCells count="2">
    <mergeCell ref="A1:O1"/>
    <mergeCell ref="A47:E47"/>
  </mergeCells>
  <printOptions/>
  <pageMargins left="0.5902777777777778" right="0.5902777777777778" top="0.5513888888888889" bottom="0.5118055555555556" header="0.5118055555555556" footer="0.5118055555555556"/>
  <pageSetup firstPageNumber="1" useFirstPageNumber="1"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3"/>
  <sheetViews>
    <sheetView zoomScalePageLayoutView="0" workbookViewId="0" topLeftCell="A1">
      <selection activeCell="P8" sqref="P8"/>
    </sheetView>
  </sheetViews>
  <sheetFormatPr defaultColWidth="11.57421875" defaultRowHeight="12.75"/>
  <cols>
    <col min="1" max="1" width="7.00390625" style="1" customWidth="1"/>
    <col min="2" max="2" width="16.57421875" style="0" customWidth="1"/>
    <col min="3" max="3" width="11.57421875" style="0" customWidth="1"/>
    <col min="4" max="4" width="22.7109375" style="32" customWidth="1"/>
    <col min="5" max="5" width="8.7109375" style="3" customWidth="1"/>
    <col min="6" max="7" width="10.421875" style="3" customWidth="1"/>
    <col min="8" max="9" width="10.28125" style="3" customWidth="1"/>
    <col min="10" max="10" width="10.00390625" style="3" customWidth="1"/>
    <col min="11" max="11" width="8.421875" style="3" customWidth="1"/>
    <col min="12" max="12" width="9.00390625" style="3" customWidth="1"/>
    <col min="13" max="13" width="9.57421875" style="3" customWidth="1"/>
    <col min="14" max="14" width="8.28125" style="53" customWidth="1"/>
    <col min="15" max="15" width="10.00390625" style="3" customWidth="1"/>
    <col min="16" max="16" width="11.57421875" style="3" customWidth="1"/>
  </cols>
  <sheetData>
    <row r="1" spans="1:15" ht="21.75" customHeight="1">
      <c r="A1" s="83" t="s">
        <v>325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6" s="11" customFormat="1" ht="33.7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9" t="s">
        <v>12</v>
      </c>
      <c r="M2" s="9" t="s">
        <v>13</v>
      </c>
      <c r="N2" s="54" t="s">
        <v>14</v>
      </c>
      <c r="O2" s="8" t="s">
        <v>15</v>
      </c>
      <c r="P2" s="33"/>
    </row>
    <row r="3" spans="1:16" ht="12.75">
      <c r="A3" s="12" t="s">
        <v>17</v>
      </c>
      <c r="B3" s="13" t="s">
        <v>326</v>
      </c>
      <c r="C3" s="13" t="s">
        <v>190</v>
      </c>
      <c r="D3" s="34" t="s">
        <v>26</v>
      </c>
      <c r="E3" s="17">
        <v>2005</v>
      </c>
      <c r="F3" s="17"/>
      <c r="G3" s="17"/>
      <c r="H3" s="17">
        <v>11</v>
      </c>
      <c r="I3" s="17">
        <v>11</v>
      </c>
      <c r="J3" s="17">
        <v>11</v>
      </c>
      <c r="K3" s="17">
        <v>11</v>
      </c>
      <c r="L3" s="17">
        <v>11</v>
      </c>
      <c r="M3" s="17">
        <v>9</v>
      </c>
      <c r="N3" s="14">
        <v>11</v>
      </c>
      <c r="O3" s="14">
        <f aca="true" t="shared" si="0" ref="O3:O32">F3+G3+H3+I3+J3+K3+L3+M3+N3</f>
        <v>75</v>
      </c>
      <c r="P3" s="3" t="s">
        <v>16</v>
      </c>
    </row>
    <row r="4" spans="1:15" ht="12.75">
      <c r="A4" s="12" t="s">
        <v>21</v>
      </c>
      <c r="B4" s="13" t="s">
        <v>327</v>
      </c>
      <c r="C4" s="13" t="s">
        <v>328</v>
      </c>
      <c r="D4" s="34" t="s">
        <v>148</v>
      </c>
      <c r="E4" s="17">
        <v>2005</v>
      </c>
      <c r="F4" s="17"/>
      <c r="G4" s="17"/>
      <c r="H4" s="17">
        <v>14</v>
      </c>
      <c r="I4" s="17">
        <v>14</v>
      </c>
      <c r="J4" s="17">
        <v>14</v>
      </c>
      <c r="K4" s="17">
        <v>9</v>
      </c>
      <c r="L4" s="17">
        <v>7</v>
      </c>
      <c r="M4" s="17">
        <v>6</v>
      </c>
      <c r="N4" s="14">
        <v>9</v>
      </c>
      <c r="O4" s="14">
        <f t="shared" si="0"/>
        <v>73</v>
      </c>
    </row>
    <row r="5" spans="1:15" ht="12.75">
      <c r="A5" s="12" t="s">
        <v>24</v>
      </c>
      <c r="B5" s="13" t="s">
        <v>329</v>
      </c>
      <c r="C5" s="13" t="s">
        <v>330</v>
      </c>
      <c r="D5" s="34" t="s">
        <v>20</v>
      </c>
      <c r="E5" s="17">
        <v>2005</v>
      </c>
      <c r="F5" s="17"/>
      <c r="G5" s="17">
        <v>9</v>
      </c>
      <c r="H5" s="17">
        <v>7</v>
      </c>
      <c r="I5" s="17">
        <v>6</v>
      </c>
      <c r="J5" s="17">
        <v>9</v>
      </c>
      <c r="K5" s="17">
        <v>6</v>
      </c>
      <c r="L5" s="17"/>
      <c r="M5" s="17">
        <v>4</v>
      </c>
      <c r="N5" s="14">
        <v>5</v>
      </c>
      <c r="O5" s="14">
        <f t="shared" si="0"/>
        <v>46</v>
      </c>
    </row>
    <row r="6" spans="1:15" ht="12.75">
      <c r="A6" s="12" t="s">
        <v>27</v>
      </c>
      <c r="B6" s="13" t="s">
        <v>204</v>
      </c>
      <c r="C6" s="13" t="s">
        <v>331</v>
      </c>
      <c r="D6" s="34" t="s">
        <v>171</v>
      </c>
      <c r="E6" s="17">
        <v>2005</v>
      </c>
      <c r="F6" s="14"/>
      <c r="G6" s="14"/>
      <c r="H6" s="14"/>
      <c r="I6" s="35"/>
      <c r="J6" s="14"/>
      <c r="K6" s="14"/>
      <c r="L6" s="14">
        <v>14</v>
      </c>
      <c r="M6" s="21">
        <v>14</v>
      </c>
      <c r="N6" s="14">
        <v>14</v>
      </c>
      <c r="O6" s="14">
        <f t="shared" si="0"/>
        <v>42</v>
      </c>
    </row>
    <row r="7" spans="1:15" ht="12.75">
      <c r="A7" s="12" t="s">
        <v>29</v>
      </c>
      <c r="B7" s="13" t="s">
        <v>332</v>
      </c>
      <c r="C7" s="13" t="s">
        <v>202</v>
      </c>
      <c r="D7" s="34" t="s">
        <v>20</v>
      </c>
      <c r="E7" s="17">
        <v>2005</v>
      </c>
      <c r="F7" s="17"/>
      <c r="G7" s="17"/>
      <c r="H7" s="17">
        <v>6</v>
      </c>
      <c r="I7" s="17">
        <v>9</v>
      </c>
      <c r="J7" s="17"/>
      <c r="K7" s="17"/>
      <c r="L7" s="17">
        <v>9</v>
      </c>
      <c r="M7" s="17">
        <v>11</v>
      </c>
      <c r="N7" s="14">
        <v>1</v>
      </c>
      <c r="O7" s="14">
        <f t="shared" si="0"/>
        <v>36</v>
      </c>
    </row>
    <row r="8" spans="1:15" ht="12.75">
      <c r="A8" s="12" t="s">
        <v>33</v>
      </c>
      <c r="B8" s="24" t="s">
        <v>333</v>
      </c>
      <c r="C8" s="24" t="s">
        <v>238</v>
      </c>
      <c r="D8" s="49" t="s">
        <v>26</v>
      </c>
      <c r="E8" s="26">
        <v>2005</v>
      </c>
      <c r="F8" s="17">
        <v>6</v>
      </c>
      <c r="G8" s="17"/>
      <c r="H8" s="17">
        <v>4</v>
      </c>
      <c r="I8" s="17">
        <v>5</v>
      </c>
      <c r="J8" s="17">
        <v>7</v>
      </c>
      <c r="K8" s="17"/>
      <c r="L8" s="17">
        <v>2</v>
      </c>
      <c r="M8" s="17">
        <v>3</v>
      </c>
      <c r="N8" s="14">
        <v>7</v>
      </c>
      <c r="O8" s="14">
        <f t="shared" si="0"/>
        <v>34</v>
      </c>
    </row>
    <row r="9" spans="1:15" ht="12.75">
      <c r="A9" s="12" t="s">
        <v>36</v>
      </c>
      <c r="B9" s="13" t="s">
        <v>334</v>
      </c>
      <c r="C9" s="13" t="s">
        <v>233</v>
      </c>
      <c r="D9" s="34" t="s">
        <v>49</v>
      </c>
      <c r="E9" s="17">
        <v>2005</v>
      </c>
      <c r="F9" s="17">
        <v>7</v>
      </c>
      <c r="G9" s="17"/>
      <c r="H9" s="17">
        <v>9</v>
      </c>
      <c r="I9" s="17"/>
      <c r="J9" s="17">
        <v>6</v>
      </c>
      <c r="K9" s="17">
        <v>3</v>
      </c>
      <c r="L9" s="17"/>
      <c r="M9" s="17">
        <v>1</v>
      </c>
      <c r="N9" s="14">
        <v>4</v>
      </c>
      <c r="O9" s="14">
        <f t="shared" si="0"/>
        <v>30</v>
      </c>
    </row>
    <row r="10" spans="1:15" ht="12.75">
      <c r="A10" s="12" t="s">
        <v>39</v>
      </c>
      <c r="B10" s="13" t="s">
        <v>335</v>
      </c>
      <c r="C10" s="13" t="s">
        <v>243</v>
      </c>
      <c r="D10" s="34" t="s">
        <v>20</v>
      </c>
      <c r="E10" s="17" t="s">
        <v>336</v>
      </c>
      <c r="F10" s="14">
        <v>9</v>
      </c>
      <c r="G10" s="17"/>
      <c r="H10" s="17">
        <v>3</v>
      </c>
      <c r="I10" s="17"/>
      <c r="J10" s="17">
        <v>5</v>
      </c>
      <c r="K10" s="17">
        <v>7</v>
      </c>
      <c r="L10" s="17"/>
      <c r="M10" s="17"/>
      <c r="N10" s="14"/>
      <c r="O10" s="14">
        <f t="shared" si="0"/>
        <v>24</v>
      </c>
    </row>
    <row r="11" spans="1:15" ht="12.75">
      <c r="A11" s="12" t="s">
        <v>42</v>
      </c>
      <c r="B11" s="13" t="s">
        <v>337</v>
      </c>
      <c r="C11" s="13" t="s">
        <v>216</v>
      </c>
      <c r="D11" s="34" t="s">
        <v>20</v>
      </c>
      <c r="E11" s="17">
        <v>2005</v>
      </c>
      <c r="F11" s="17">
        <v>5</v>
      </c>
      <c r="G11" s="17">
        <v>6</v>
      </c>
      <c r="H11" s="17">
        <v>5</v>
      </c>
      <c r="I11" s="17"/>
      <c r="J11" s="17"/>
      <c r="K11" s="17"/>
      <c r="L11" s="17">
        <v>5</v>
      </c>
      <c r="M11" s="17"/>
      <c r="N11" s="14"/>
      <c r="O11" s="14">
        <f t="shared" si="0"/>
        <v>21</v>
      </c>
    </row>
    <row r="12" spans="1:15" ht="12.75">
      <c r="A12" s="12" t="s">
        <v>46</v>
      </c>
      <c r="B12" s="13" t="s">
        <v>338</v>
      </c>
      <c r="C12" s="13" t="s">
        <v>339</v>
      </c>
      <c r="D12" s="34" t="s">
        <v>20</v>
      </c>
      <c r="E12" s="17">
        <v>2005</v>
      </c>
      <c r="F12" s="17"/>
      <c r="G12" s="17"/>
      <c r="H12" s="17"/>
      <c r="I12" s="17">
        <v>3</v>
      </c>
      <c r="J12" s="17"/>
      <c r="K12" s="17">
        <v>14</v>
      </c>
      <c r="L12" s="17"/>
      <c r="M12" s="17"/>
      <c r="N12" s="14">
        <v>3</v>
      </c>
      <c r="O12" s="14">
        <f t="shared" si="0"/>
        <v>20</v>
      </c>
    </row>
    <row r="13" spans="1:15" ht="12.75">
      <c r="A13" s="12" t="s">
        <v>50</v>
      </c>
      <c r="B13" s="13" t="s">
        <v>340</v>
      </c>
      <c r="C13" s="13" t="s">
        <v>341</v>
      </c>
      <c r="D13" s="37" t="s">
        <v>26</v>
      </c>
      <c r="E13" s="17">
        <v>2006</v>
      </c>
      <c r="F13" s="17">
        <v>2</v>
      </c>
      <c r="G13" s="17">
        <v>5</v>
      </c>
      <c r="H13" s="17">
        <v>1</v>
      </c>
      <c r="I13" s="17">
        <v>2</v>
      </c>
      <c r="J13" s="17"/>
      <c r="K13" s="17"/>
      <c r="L13" s="17">
        <v>1</v>
      </c>
      <c r="M13" s="17">
        <v>5</v>
      </c>
      <c r="N13" s="14"/>
      <c r="O13" s="14">
        <f t="shared" si="0"/>
        <v>16</v>
      </c>
    </row>
    <row r="14" spans="1:15" ht="12.75">
      <c r="A14" s="12" t="s">
        <v>54</v>
      </c>
      <c r="B14" s="24" t="s">
        <v>342</v>
      </c>
      <c r="C14" s="24" t="s">
        <v>222</v>
      </c>
      <c r="D14" s="25" t="s">
        <v>163</v>
      </c>
      <c r="E14" s="17">
        <v>2005</v>
      </c>
      <c r="F14" s="17"/>
      <c r="G14" s="17">
        <v>14</v>
      </c>
      <c r="H14" s="17"/>
      <c r="I14" s="17"/>
      <c r="J14" s="17"/>
      <c r="K14" s="17"/>
      <c r="L14" s="17"/>
      <c r="M14" s="17"/>
      <c r="N14" s="14"/>
      <c r="O14" s="14">
        <f t="shared" si="0"/>
        <v>14</v>
      </c>
    </row>
    <row r="15" spans="1:15" ht="12.75">
      <c r="A15" s="12" t="s">
        <v>56</v>
      </c>
      <c r="B15" s="13" t="s">
        <v>343</v>
      </c>
      <c r="C15" s="13" t="s">
        <v>344</v>
      </c>
      <c r="D15" s="34" t="s">
        <v>168</v>
      </c>
      <c r="E15" s="17">
        <v>2006</v>
      </c>
      <c r="F15" s="17">
        <v>14</v>
      </c>
      <c r="G15" s="17"/>
      <c r="H15" s="17"/>
      <c r="I15" s="17"/>
      <c r="J15" s="17"/>
      <c r="K15" s="17"/>
      <c r="L15" s="17"/>
      <c r="M15" s="17"/>
      <c r="N15" s="14"/>
      <c r="O15" s="14">
        <f t="shared" si="0"/>
        <v>14</v>
      </c>
    </row>
    <row r="16" spans="1:15" ht="12.75">
      <c r="A16" s="12" t="s">
        <v>60</v>
      </c>
      <c r="B16" s="13" t="s">
        <v>231</v>
      </c>
      <c r="C16" s="13" t="s">
        <v>341</v>
      </c>
      <c r="D16" s="34" t="s">
        <v>49</v>
      </c>
      <c r="E16" s="17">
        <v>2006</v>
      </c>
      <c r="F16" s="17"/>
      <c r="G16" s="17"/>
      <c r="H16" s="17"/>
      <c r="I16" s="17">
        <v>4</v>
      </c>
      <c r="J16" s="17"/>
      <c r="K16" s="17">
        <v>5</v>
      </c>
      <c r="L16" s="17"/>
      <c r="M16" s="17"/>
      <c r="N16" s="14">
        <v>2</v>
      </c>
      <c r="O16" s="14">
        <f t="shared" si="0"/>
        <v>11</v>
      </c>
    </row>
    <row r="17" spans="1:15" ht="12.75">
      <c r="A17" s="12" t="s">
        <v>63</v>
      </c>
      <c r="B17" s="13" t="s">
        <v>345</v>
      </c>
      <c r="C17" s="13" t="s">
        <v>196</v>
      </c>
      <c r="D17" s="34" t="s">
        <v>163</v>
      </c>
      <c r="E17" s="17">
        <v>2005</v>
      </c>
      <c r="F17" s="17"/>
      <c r="G17" s="17">
        <v>11</v>
      </c>
      <c r="H17" s="17"/>
      <c r="I17" s="17"/>
      <c r="J17" s="17"/>
      <c r="K17" s="17"/>
      <c r="L17" s="17"/>
      <c r="M17" s="17"/>
      <c r="N17" s="14"/>
      <c r="O17" s="14">
        <f t="shared" si="0"/>
        <v>11</v>
      </c>
    </row>
    <row r="18" spans="1:15" ht="12.75">
      <c r="A18" s="12" t="s">
        <v>67</v>
      </c>
      <c r="B18" s="13" t="s">
        <v>346</v>
      </c>
      <c r="C18" s="13" t="s">
        <v>229</v>
      </c>
      <c r="D18" s="34" t="s">
        <v>152</v>
      </c>
      <c r="E18" s="17">
        <v>2005</v>
      </c>
      <c r="F18" s="17">
        <v>11</v>
      </c>
      <c r="G18" s="17"/>
      <c r="H18" s="17"/>
      <c r="I18" s="17"/>
      <c r="J18" s="17"/>
      <c r="K18" s="17"/>
      <c r="L18" s="17"/>
      <c r="M18" s="17"/>
      <c r="N18" s="14"/>
      <c r="O18" s="14">
        <f t="shared" si="0"/>
        <v>11</v>
      </c>
    </row>
    <row r="19" spans="1:15" ht="12.75">
      <c r="A19" s="12" t="s">
        <v>70</v>
      </c>
      <c r="B19" s="13" t="s">
        <v>347</v>
      </c>
      <c r="C19" s="13" t="s">
        <v>194</v>
      </c>
      <c r="D19" s="37" t="s">
        <v>73</v>
      </c>
      <c r="E19" s="17">
        <v>2005</v>
      </c>
      <c r="F19" s="17"/>
      <c r="G19" s="17"/>
      <c r="H19" s="17"/>
      <c r="I19" s="17"/>
      <c r="J19" s="17"/>
      <c r="K19" s="17"/>
      <c r="L19" s="17">
        <v>4</v>
      </c>
      <c r="M19" s="17"/>
      <c r="N19" s="14">
        <v>6</v>
      </c>
      <c r="O19" s="14">
        <f t="shared" si="0"/>
        <v>10</v>
      </c>
    </row>
    <row r="20" spans="1:15" ht="12.75">
      <c r="A20" s="12" t="s">
        <v>74</v>
      </c>
      <c r="B20" s="13" t="s">
        <v>348</v>
      </c>
      <c r="C20" s="13" t="s">
        <v>222</v>
      </c>
      <c r="D20" s="34" t="s">
        <v>26</v>
      </c>
      <c r="E20" s="17">
        <v>2006</v>
      </c>
      <c r="F20" s="17"/>
      <c r="G20" s="17"/>
      <c r="H20" s="17"/>
      <c r="I20" s="17"/>
      <c r="J20" s="17">
        <v>2</v>
      </c>
      <c r="K20" s="17"/>
      <c r="L20" s="17"/>
      <c r="M20" s="17">
        <v>7</v>
      </c>
      <c r="N20" s="14"/>
      <c r="O20" s="14">
        <f t="shared" si="0"/>
        <v>9</v>
      </c>
    </row>
    <row r="21" spans="1:15" ht="12.75">
      <c r="A21" s="12" t="s">
        <v>77</v>
      </c>
      <c r="B21" s="13" t="s">
        <v>228</v>
      </c>
      <c r="C21" s="13" t="s">
        <v>209</v>
      </c>
      <c r="D21" s="34" t="s">
        <v>20</v>
      </c>
      <c r="E21" s="17">
        <v>2006</v>
      </c>
      <c r="F21" s="17"/>
      <c r="G21" s="17">
        <v>7</v>
      </c>
      <c r="H21" s="17">
        <v>2</v>
      </c>
      <c r="I21" s="17"/>
      <c r="J21" s="17"/>
      <c r="K21" s="17"/>
      <c r="L21" s="17"/>
      <c r="M21" s="17"/>
      <c r="N21" s="14"/>
      <c r="O21" s="14">
        <f t="shared" si="0"/>
        <v>9</v>
      </c>
    </row>
    <row r="22" spans="1:15" ht="12.75">
      <c r="A22" s="12" t="s">
        <v>81</v>
      </c>
      <c r="B22" s="24" t="s">
        <v>349</v>
      </c>
      <c r="C22" s="24" t="s">
        <v>222</v>
      </c>
      <c r="D22" s="25" t="s">
        <v>26</v>
      </c>
      <c r="E22" s="26">
        <v>2005</v>
      </c>
      <c r="F22" s="17">
        <v>4</v>
      </c>
      <c r="G22" s="17">
        <v>3</v>
      </c>
      <c r="H22" s="17"/>
      <c r="I22" s="17">
        <v>1</v>
      </c>
      <c r="J22" s="17"/>
      <c r="K22" s="17"/>
      <c r="L22" s="17"/>
      <c r="M22" s="17"/>
      <c r="N22" s="14"/>
      <c r="O22" s="14">
        <f t="shared" si="0"/>
        <v>8</v>
      </c>
    </row>
    <row r="23" spans="1:15" ht="12.75">
      <c r="A23" s="12" t="s">
        <v>84</v>
      </c>
      <c r="B23" s="13" t="s">
        <v>350</v>
      </c>
      <c r="C23" s="13" t="s">
        <v>351</v>
      </c>
      <c r="D23" s="34" t="s">
        <v>20</v>
      </c>
      <c r="E23" s="17">
        <v>2006</v>
      </c>
      <c r="F23" s="17"/>
      <c r="G23" s="17"/>
      <c r="H23" s="17"/>
      <c r="I23" s="17">
        <v>7</v>
      </c>
      <c r="J23" s="17"/>
      <c r="K23" s="17"/>
      <c r="L23" s="17"/>
      <c r="M23" s="17"/>
      <c r="N23" s="14"/>
      <c r="O23" s="14">
        <f t="shared" si="0"/>
        <v>7</v>
      </c>
    </row>
    <row r="24" spans="1:15" ht="12.75">
      <c r="A24" s="12" t="s">
        <v>87</v>
      </c>
      <c r="B24" s="13" t="s">
        <v>260</v>
      </c>
      <c r="C24" s="13" t="s">
        <v>194</v>
      </c>
      <c r="D24" s="34" t="s">
        <v>20</v>
      </c>
      <c r="E24" s="17">
        <v>2005</v>
      </c>
      <c r="F24" s="17"/>
      <c r="G24" s="17"/>
      <c r="H24" s="17"/>
      <c r="I24" s="17"/>
      <c r="J24" s="17"/>
      <c r="K24" s="17"/>
      <c r="L24" s="17">
        <v>6</v>
      </c>
      <c r="M24" s="17"/>
      <c r="N24" s="14"/>
      <c r="O24" s="14">
        <f t="shared" si="0"/>
        <v>6</v>
      </c>
    </row>
    <row r="25" spans="1:15" ht="12.75">
      <c r="A25" s="12" t="s">
        <v>89</v>
      </c>
      <c r="B25" s="13" t="s">
        <v>352</v>
      </c>
      <c r="C25" s="13" t="s">
        <v>192</v>
      </c>
      <c r="D25" s="34" t="s">
        <v>148</v>
      </c>
      <c r="E25" s="17">
        <v>2005</v>
      </c>
      <c r="F25" s="17">
        <v>3</v>
      </c>
      <c r="G25" s="17"/>
      <c r="H25" s="17"/>
      <c r="I25" s="17"/>
      <c r="J25" s="17"/>
      <c r="K25" s="17"/>
      <c r="L25" s="17"/>
      <c r="M25" s="17">
        <v>2</v>
      </c>
      <c r="N25" s="14"/>
      <c r="O25" s="14">
        <f t="shared" si="0"/>
        <v>5</v>
      </c>
    </row>
    <row r="26" spans="1:15" ht="12.75">
      <c r="A26" s="12" t="s">
        <v>91</v>
      </c>
      <c r="B26" s="13" t="s">
        <v>353</v>
      </c>
      <c r="C26" s="13" t="s">
        <v>341</v>
      </c>
      <c r="D26" s="34" t="s">
        <v>26</v>
      </c>
      <c r="E26" s="17">
        <v>2006</v>
      </c>
      <c r="F26" s="17"/>
      <c r="G26" s="17">
        <v>1</v>
      </c>
      <c r="H26" s="17"/>
      <c r="I26" s="17"/>
      <c r="J26" s="17">
        <v>4</v>
      </c>
      <c r="K26" s="17"/>
      <c r="L26" s="17"/>
      <c r="M26" s="17"/>
      <c r="N26" s="14"/>
      <c r="O26" s="14">
        <f t="shared" si="0"/>
        <v>5</v>
      </c>
    </row>
    <row r="27" spans="1:15" ht="12.75">
      <c r="A27" s="12" t="s">
        <v>94</v>
      </c>
      <c r="B27" s="24" t="s">
        <v>354</v>
      </c>
      <c r="C27" s="24" t="s">
        <v>229</v>
      </c>
      <c r="D27" s="24" t="s">
        <v>26</v>
      </c>
      <c r="E27" s="26">
        <v>2006</v>
      </c>
      <c r="F27" s="17">
        <v>1</v>
      </c>
      <c r="G27" s="17">
        <v>4</v>
      </c>
      <c r="H27" s="17"/>
      <c r="I27" s="17"/>
      <c r="J27" s="17"/>
      <c r="K27" s="17"/>
      <c r="L27" s="17"/>
      <c r="M27" s="17"/>
      <c r="N27" s="14"/>
      <c r="O27" s="14">
        <f t="shared" si="0"/>
        <v>5</v>
      </c>
    </row>
    <row r="28" spans="1:15" ht="12.75">
      <c r="A28" s="12" t="s">
        <v>97</v>
      </c>
      <c r="B28" s="13" t="s">
        <v>355</v>
      </c>
      <c r="C28" s="13" t="s">
        <v>356</v>
      </c>
      <c r="D28" s="34" t="s">
        <v>148</v>
      </c>
      <c r="E28" s="17">
        <v>2006</v>
      </c>
      <c r="F28" s="17"/>
      <c r="G28" s="17"/>
      <c r="H28" s="17"/>
      <c r="I28" s="17"/>
      <c r="J28" s="17"/>
      <c r="K28" s="17">
        <v>4</v>
      </c>
      <c r="L28" s="17"/>
      <c r="M28" s="17"/>
      <c r="N28" s="14"/>
      <c r="O28" s="14">
        <f t="shared" si="0"/>
        <v>4</v>
      </c>
    </row>
    <row r="29" spans="1:15" ht="12.75">
      <c r="A29" s="12" t="s">
        <v>100</v>
      </c>
      <c r="B29" s="24" t="s">
        <v>357</v>
      </c>
      <c r="C29" s="24" t="s">
        <v>358</v>
      </c>
      <c r="D29" s="25" t="s">
        <v>73</v>
      </c>
      <c r="E29" s="26">
        <v>2005</v>
      </c>
      <c r="F29" s="17"/>
      <c r="G29" s="17"/>
      <c r="H29" s="17"/>
      <c r="I29" s="17"/>
      <c r="J29" s="17"/>
      <c r="K29" s="17"/>
      <c r="L29" s="17">
        <v>3</v>
      </c>
      <c r="M29" s="17"/>
      <c r="N29" s="14"/>
      <c r="O29" s="14">
        <f t="shared" si="0"/>
        <v>3</v>
      </c>
    </row>
    <row r="30" spans="1:15" ht="12.75">
      <c r="A30" s="12" t="s">
        <v>104</v>
      </c>
      <c r="B30" s="24" t="s">
        <v>226</v>
      </c>
      <c r="C30" s="24" t="s">
        <v>194</v>
      </c>
      <c r="D30" s="49" t="s">
        <v>185</v>
      </c>
      <c r="E30" s="26">
        <v>2006</v>
      </c>
      <c r="F30" s="17"/>
      <c r="G30" s="17"/>
      <c r="H30" s="17"/>
      <c r="I30" s="17"/>
      <c r="J30" s="17">
        <v>3</v>
      </c>
      <c r="K30" s="17"/>
      <c r="L30" s="17"/>
      <c r="M30" s="17"/>
      <c r="N30" s="14"/>
      <c r="O30" s="14">
        <f t="shared" si="0"/>
        <v>3</v>
      </c>
    </row>
    <row r="31" spans="1:15" ht="12.75">
      <c r="A31" s="12" t="s">
        <v>106</v>
      </c>
      <c r="B31" s="13" t="s">
        <v>359</v>
      </c>
      <c r="C31" s="13" t="s">
        <v>360</v>
      </c>
      <c r="D31" s="34" t="s">
        <v>26</v>
      </c>
      <c r="E31" s="17">
        <v>2006</v>
      </c>
      <c r="F31" s="17"/>
      <c r="G31" s="17">
        <v>2</v>
      </c>
      <c r="H31" s="17"/>
      <c r="I31" s="17"/>
      <c r="J31" s="17"/>
      <c r="K31" s="17"/>
      <c r="L31" s="17"/>
      <c r="M31" s="17"/>
      <c r="N31" s="14"/>
      <c r="O31" s="14">
        <f t="shared" si="0"/>
        <v>2</v>
      </c>
    </row>
    <row r="32" spans="1:15" ht="12.75">
      <c r="A32" s="12" t="s">
        <v>109</v>
      </c>
      <c r="B32" s="13" t="s">
        <v>361</v>
      </c>
      <c r="C32" s="13" t="s">
        <v>233</v>
      </c>
      <c r="D32" s="34" t="s">
        <v>26</v>
      </c>
      <c r="E32" s="17">
        <v>2005</v>
      </c>
      <c r="F32" s="17"/>
      <c r="G32" s="17"/>
      <c r="H32" s="17"/>
      <c r="I32" s="17"/>
      <c r="J32" s="17">
        <v>1</v>
      </c>
      <c r="K32" s="17"/>
      <c r="L32" s="17"/>
      <c r="M32" s="17"/>
      <c r="N32" s="14"/>
      <c r="O32" s="14">
        <f t="shared" si="0"/>
        <v>1</v>
      </c>
    </row>
    <row r="33" spans="1:15" ht="12.75">
      <c r="A33" s="40"/>
      <c r="B33" s="41"/>
      <c r="C33" s="41"/>
      <c r="D33" s="42"/>
      <c r="E33" s="43"/>
      <c r="F33" s="43"/>
      <c r="G33" s="43"/>
      <c r="H33" s="43"/>
      <c r="I33" s="43"/>
      <c r="J33" s="43"/>
      <c r="K33" s="43"/>
      <c r="L33" s="43"/>
      <c r="M33" s="43"/>
      <c r="N33" s="44"/>
      <c r="O33" s="44"/>
    </row>
    <row r="34" spans="1:15" ht="12.75">
      <c r="A34" s="86" t="s">
        <v>146</v>
      </c>
      <c r="B34" s="86"/>
      <c r="C34" s="86"/>
      <c r="D34" s="86"/>
      <c r="E34" s="86"/>
      <c r="F34" s="43"/>
      <c r="G34" s="43"/>
      <c r="H34" s="43"/>
      <c r="I34" s="43"/>
      <c r="J34" s="43"/>
      <c r="K34" s="43"/>
      <c r="L34" s="43"/>
      <c r="M34" s="43"/>
      <c r="N34" s="44"/>
      <c r="O34" s="44"/>
    </row>
    <row r="35" spans="1:15" ht="12.75">
      <c r="A35" s="40"/>
      <c r="B35" s="41"/>
      <c r="C35" s="41"/>
      <c r="D35" t="s">
        <v>147</v>
      </c>
      <c r="E35" s="43">
        <f>O5+O7+O10+O11+O12+O21+O23+O24</f>
        <v>169</v>
      </c>
      <c r="F35" s="43"/>
      <c r="G35" s="43"/>
      <c r="H35" s="43"/>
      <c r="I35" s="43"/>
      <c r="J35" s="43"/>
      <c r="K35" s="43"/>
      <c r="L35" s="43"/>
      <c r="M35" s="43"/>
      <c r="N35" s="44"/>
      <c r="O35" s="44"/>
    </row>
    <row r="36" spans="1:15" ht="12.75">
      <c r="A36" s="40"/>
      <c r="B36" s="41"/>
      <c r="C36" s="41"/>
      <c r="D36" s="2" t="s">
        <v>26</v>
      </c>
      <c r="E36" s="43">
        <f>O3+O8+O13+O20+O22+O26+O27+O31+O32</f>
        <v>155</v>
      </c>
      <c r="F36" s="43"/>
      <c r="G36" s="43"/>
      <c r="H36" s="43"/>
      <c r="I36" s="43"/>
      <c r="J36" s="43"/>
      <c r="K36" s="43"/>
      <c r="L36" s="43"/>
      <c r="M36" s="43"/>
      <c r="N36" s="44"/>
      <c r="O36" s="44"/>
    </row>
    <row r="37" spans="1:15" ht="12.75">
      <c r="A37" s="40"/>
      <c r="B37" s="41"/>
      <c r="C37" s="41"/>
      <c r="D37" s="2" t="s">
        <v>49</v>
      </c>
      <c r="E37" s="43">
        <v>41</v>
      </c>
      <c r="F37" s="43"/>
      <c r="G37" s="43"/>
      <c r="H37" s="43"/>
      <c r="I37" s="43"/>
      <c r="J37" s="43"/>
      <c r="K37" s="43"/>
      <c r="L37" s="43"/>
      <c r="M37" s="43"/>
      <c r="N37" s="44"/>
      <c r="O37" s="44"/>
    </row>
    <row r="38" spans="1:15" ht="12.75">
      <c r="A38" s="40"/>
      <c r="B38" s="41"/>
      <c r="C38" s="41"/>
      <c r="D38" s="2" t="s">
        <v>73</v>
      </c>
      <c r="E38" s="43">
        <v>13</v>
      </c>
      <c r="F38" s="43"/>
      <c r="G38" s="43"/>
      <c r="H38" s="43"/>
      <c r="I38" s="43"/>
      <c r="J38" s="43"/>
      <c r="K38" s="43"/>
      <c r="L38" s="43"/>
      <c r="M38" s="43"/>
      <c r="N38" s="44"/>
      <c r="O38" s="44"/>
    </row>
    <row r="39" spans="1:15" ht="12.75">
      <c r="A39" s="40"/>
      <c r="B39" s="41"/>
      <c r="C39" s="41"/>
      <c r="D39" t="s">
        <v>148</v>
      </c>
      <c r="E39" s="43">
        <f>O4+O25+O28</f>
        <v>82</v>
      </c>
      <c r="F39" s="43"/>
      <c r="G39" s="43"/>
      <c r="H39" s="43"/>
      <c r="I39" s="43"/>
      <c r="J39" s="43"/>
      <c r="K39" s="43"/>
      <c r="L39" s="43"/>
      <c r="M39" s="43"/>
      <c r="N39" s="44"/>
      <c r="O39" s="44"/>
    </row>
    <row r="40" spans="1:15" ht="12.75">
      <c r="A40" s="40"/>
      <c r="B40" s="41"/>
      <c r="C40" s="41"/>
      <c r="D40" t="s">
        <v>149</v>
      </c>
      <c r="E40" s="43"/>
      <c r="F40" s="43"/>
      <c r="G40" s="43"/>
      <c r="H40" s="43"/>
      <c r="I40" s="43"/>
      <c r="J40" s="43"/>
      <c r="K40" s="43"/>
      <c r="L40" s="43"/>
      <c r="M40" s="43"/>
      <c r="N40" s="44"/>
      <c r="O40" s="44"/>
    </row>
    <row r="41" spans="1:15" ht="12.75">
      <c r="A41" s="40"/>
      <c r="B41" s="41"/>
      <c r="C41" s="41"/>
      <c r="D41" s="2" t="s">
        <v>93</v>
      </c>
      <c r="E41" s="43"/>
      <c r="F41" s="43"/>
      <c r="G41" s="43"/>
      <c r="H41" s="43"/>
      <c r="I41" s="43"/>
      <c r="J41" s="43"/>
      <c r="K41" s="43"/>
      <c r="L41" s="43"/>
      <c r="M41" s="43"/>
      <c r="N41" s="44"/>
      <c r="O41" s="44"/>
    </row>
    <row r="42" spans="1:15" ht="12.75">
      <c r="A42" s="55"/>
      <c r="B42" s="41"/>
      <c r="C42" s="41"/>
      <c r="D42" t="s">
        <v>150</v>
      </c>
      <c r="E42" s="43"/>
      <c r="F42" s="43"/>
      <c r="G42" s="43"/>
      <c r="H42" s="43"/>
      <c r="I42" s="43"/>
      <c r="J42" s="43"/>
      <c r="K42" s="43"/>
      <c r="L42" s="43"/>
      <c r="M42" s="43"/>
      <c r="N42" s="44"/>
      <c r="O42" s="44"/>
    </row>
    <row r="43" spans="1:15" ht="12.75">
      <c r="A43" s="31"/>
      <c r="B43" s="41"/>
      <c r="C43" s="41"/>
      <c r="D43" t="s">
        <v>151</v>
      </c>
      <c r="E43" s="43"/>
      <c r="F43" s="43"/>
      <c r="G43" s="43"/>
      <c r="H43" s="43"/>
      <c r="I43" s="43"/>
      <c r="J43" s="43"/>
      <c r="K43" s="43"/>
      <c r="L43" s="43"/>
      <c r="M43" s="43"/>
      <c r="N43" s="44"/>
      <c r="O43" s="44"/>
    </row>
    <row r="44" spans="1:15" ht="12.75">
      <c r="A44" s="27"/>
      <c r="B44" s="41"/>
      <c r="C44" s="41"/>
      <c r="D44" t="s">
        <v>152</v>
      </c>
      <c r="E44" s="43">
        <v>11</v>
      </c>
      <c r="F44" s="43"/>
      <c r="G44" s="43"/>
      <c r="H44" s="43"/>
      <c r="I44" s="43"/>
      <c r="J44" s="43"/>
      <c r="K44" s="43"/>
      <c r="L44" s="43"/>
      <c r="M44" s="43"/>
      <c r="N44" s="44"/>
      <c r="O44" s="44"/>
    </row>
    <row r="45" spans="1:15" ht="12.75">
      <c r="A45" s="27"/>
      <c r="B45" s="41"/>
      <c r="C45" s="41"/>
      <c r="D45" s="2" t="s">
        <v>153</v>
      </c>
      <c r="E45" s="43"/>
      <c r="F45" s="43"/>
      <c r="G45" s="43"/>
      <c r="H45" s="43"/>
      <c r="I45" s="43"/>
      <c r="J45" s="43"/>
      <c r="K45" s="43"/>
      <c r="L45" s="43"/>
      <c r="M45" s="43"/>
      <c r="N45" s="44"/>
      <c r="O45" s="44"/>
    </row>
    <row r="46" spans="1:15" ht="12.75">
      <c r="A46" s="27"/>
      <c r="B46" s="41"/>
      <c r="C46" s="41"/>
      <c r="D46" s="2" t="s">
        <v>154</v>
      </c>
      <c r="E46" s="43"/>
      <c r="F46" s="43"/>
      <c r="G46" s="43"/>
      <c r="H46" s="43"/>
      <c r="I46" s="43"/>
      <c r="J46" s="43"/>
      <c r="K46" s="43"/>
      <c r="L46" s="43"/>
      <c r="M46" s="43"/>
      <c r="N46" s="44"/>
      <c r="O46" s="44"/>
    </row>
    <row r="47" spans="1:5" ht="12.75">
      <c r="A47" s="45"/>
      <c r="B47" s="46"/>
      <c r="C47" s="46"/>
      <c r="D47" s="2" t="s">
        <v>155</v>
      </c>
      <c r="E47" s="48"/>
    </row>
    <row r="48" spans="1:5" ht="12.75">
      <c r="A48" s="45"/>
      <c r="B48" s="46"/>
      <c r="C48" s="46"/>
      <c r="D48" s="2" t="s">
        <v>156</v>
      </c>
      <c r="E48" s="48"/>
    </row>
    <row r="49" spans="1:5" ht="12.75">
      <c r="A49" s="45"/>
      <c r="B49" s="46"/>
      <c r="C49" s="46"/>
      <c r="D49" s="32" t="s">
        <v>157</v>
      </c>
      <c r="E49" s="48"/>
    </row>
    <row r="50" spans="1:5" ht="12.75">
      <c r="A50" s="45"/>
      <c r="B50" s="46"/>
      <c r="C50" s="46"/>
      <c r="D50" s="32" t="s">
        <v>158</v>
      </c>
      <c r="E50" s="48"/>
    </row>
    <row r="51" spans="1:5" ht="12.75">
      <c r="A51" s="45"/>
      <c r="B51" s="46"/>
      <c r="C51" s="46"/>
      <c r="D51" s="32" t="s">
        <v>159</v>
      </c>
      <c r="E51" s="48"/>
    </row>
    <row r="52" spans="1:5" ht="12.75">
      <c r="A52" s="45"/>
      <c r="B52" s="46"/>
      <c r="C52" s="46"/>
      <c r="D52" s="2" t="s">
        <v>160</v>
      </c>
      <c r="E52" s="48"/>
    </row>
    <row r="53" spans="1:5" ht="12.75">
      <c r="A53" s="45"/>
      <c r="B53" s="46"/>
      <c r="C53" s="46"/>
      <c r="D53" s="2" t="s">
        <v>161</v>
      </c>
      <c r="E53" s="48"/>
    </row>
    <row r="54" spans="1:5" ht="12.75">
      <c r="A54" s="45"/>
      <c r="B54" s="46"/>
      <c r="C54" s="46"/>
      <c r="D54" t="s">
        <v>162</v>
      </c>
      <c r="E54" s="48"/>
    </row>
    <row r="55" spans="1:5" ht="12.75">
      <c r="A55" s="45"/>
      <c r="B55" s="46"/>
      <c r="C55" s="46"/>
      <c r="D55" t="s">
        <v>163</v>
      </c>
      <c r="E55" s="48">
        <v>25</v>
      </c>
    </row>
    <row r="56" spans="1:5" ht="12.75">
      <c r="A56" s="45"/>
      <c r="B56" s="46"/>
      <c r="C56" s="46"/>
      <c r="D56" s="32" t="s">
        <v>103</v>
      </c>
      <c r="E56" s="48"/>
    </row>
    <row r="57" spans="1:5" ht="12.75">
      <c r="A57" s="45"/>
      <c r="B57" s="46"/>
      <c r="C57" s="46"/>
      <c r="D57" s="2" t="s">
        <v>45</v>
      </c>
      <c r="E57" s="48"/>
    </row>
    <row r="58" spans="1:5" ht="12.75">
      <c r="A58" s="45"/>
      <c r="B58" s="46"/>
      <c r="C58" s="46"/>
      <c r="D58" s="2" t="s">
        <v>164</v>
      </c>
      <c r="E58" s="48"/>
    </row>
    <row r="59" spans="1:5" ht="12.75">
      <c r="A59" s="45"/>
      <c r="B59" s="46"/>
      <c r="C59" s="46"/>
      <c r="D59" s="2" t="s">
        <v>165</v>
      </c>
      <c r="E59" s="48"/>
    </row>
    <row r="60" spans="1:5" ht="12.75">
      <c r="A60" s="45"/>
      <c r="B60" s="46"/>
      <c r="C60" s="46"/>
      <c r="D60" s="2" t="s">
        <v>166</v>
      </c>
      <c r="E60" s="48"/>
    </row>
    <row r="61" spans="1:5" ht="12.75">
      <c r="A61" s="45"/>
      <c r="B61" s="46"/>
      <c r="C61" s="46"/>
      <c r="D61" s="2" t="s">
        <v>167</v>
      </c>
      <c r="E61" s="48"/>
    </row>
    <row r="62" spans="1:5" ht="12.75">
      <c r="A62" s="45"/>
      <c r="B62" s="46"/>
      <c r="C62" s="46"/>
      <c r="D62" s="2" t="s">
        <v>168</v>
      </c>
      <c r="E62" s="48">
        <v>14</v>
      </c>
    </row>
    <row r="63" spans="1:5" ht="12.75">
      <c r="A63" s="45"/>
      <c r="B63" s="46"/>
      <c r="C63" s="46"/>
      <c r="D63" s="32" t="s">
        <v>169</v>
      </c>
      <c r="E63" s="48"/>
    </row>
    <row r="64" spans="1:5" ht="12.75">
      <c r="A64" s="45"/>
      <c r="B64" s="46"/>
      <c r="C64" s="46"/>
      <c r="D64" s="2" t="s">
        <v>170</v>
      </c>
      <c r="E64" s="48"/>
    </row>
    <row r="65" spans="1:5" ht="12.75">
      <c r="A65" s="45"/>
      <c r="B65" s="46"/>
      <c r="C65" s="46"/>
      <c r="D65" s="32" t="s">
        <v>171</v>
      </c>
      <c r="E65" s="48">
        <v>42</v>
      </c>
    </row>
    <row r="66" spans="1:5" ht="12.75">
      <c r="A66" s="45"/>
      <c r="B66" s="46"/>
      <c r="C66" s="46"/>
      <c r="D66" s="2" t="s">
        <v>172</v>
      </c>
      <c r="E66" s="48"/>
    </row>
    <row r="67" spans="1:5" ht="12.75">
      <c r="A67" s="45"/>
      <c r="B67" s="46"/>
      <c r="C67" s="46"/>
      <c r="D67" s="32" t="s">
        <v>66</v>
      </c>
      <c r="E67" s="48"/>
    </row>
    <row r="68" spans="1:5" ht="12.75">
      <c r="A68" s="45"/>
      <c r="B68" s="46"/>
      <c r="C68" s="46"/>
      <c r="D68" s="32" t="s">
        <v>173</v>
      </c>
      <c r="E68" s="48"/>
    </row>
    <row r="69" spans="1:5" ht="12.75">
      <c r="A69" s="45"/>
      <c r="B69" s="46"/>
      <c r="C69" s="46"/>
      <c r="D69" s="2" t="s">
        <v>174</v>
      </c>
      <c r="E69" s="48"/>
    </row>
    <row r="70" spans="1:5" ht="12.75">
      <c r="A70" s="45"/>
      <c r="B70" s="46"/>
      <c r="C70" s="46"/>
      <c r="D70" s="32" t="s">
        <v>175</v>
      </c>
      <c r="E70" s="48"/>
    </row>
    <row r="71" spans="1:5" ht="12.75">
      <c r="A71" s="45"/>
      <c r="B71" s="46"/>
      <c r="C71" s="46"/>
      <c r="D71" s="2" t="s">
        <v>176</v>
      </c>
      <c r="E71" s="48"/>
    </row>
    <row r="72" spans="1:5" ht="12.75">
      <c r="A72" s="45"/>
      <c r="B72" s="46"/>
      <c r="C72" s="46"/>
      <c r="D72" s="2" t="s">
        <v>177</v>
      </c>
      <c r="E72" s="48"/>
    </row>
    <row r="73" spans="1:5" ht="12.75">
      <c r="A73" s="45"/>
      <c r="B73" s="46"/>
      <c r="C73" s="46"/>
      <c r="D73" s="32" t="s">
        <v>178</v>
      </c>
      <c r="E73" s="48"/>
    </row>
    <row r="74" spans="1:5" ht="12.75">
      <c r="A74" s="45"/>
      <c r="B74" s="46"/>
      <c r="C74" s="46"/>
      <c r="D74" s="2" t="s">
        <v>179</v>
      </c>
      <c r="E74" s="48"/>
    </row>
    <row r="75" spans="1:5" ht="12.75">
      <c r="A75" s="45"/>
      <c r="B75" s="46"/>
      <c r="C75" s="46"/>
      <c r="D75" s="2" t="s">
        <v>180</v>
      </c>
      <c r="E75" s="48"/>
    </row>
    <row r="76" spans="1:5" ht="12.75">
      <c r="A76" s="45"/>
      <c r="B76" s="46"/>
      <c r="C76" s="46"/>
      <c r="D76" t="s">
        <v>181</v>
      </c>
      <c r="E76" s="48"/>
    </row>
    <row r="77" spans="1:5" ht="12.75">
      <c r="A77" s="45"/>
      <c r="B77" s="46"/>
      <c r="C77" s="46"/>
      <c r="D77" s="32" t="s">
        <v>182</v>
      </c>
      <c r="E77" s="48"/>
    </row>
    <row r="78" spans="1:5" ht="12.75">
      <c r="A78" s="45"/>
      <c r="B78" s="46"/>
      <c r="C78" s="46"/>
      <c r="D78" s="32" t="s">
        <v>183</v>
      </c>
      <c r="E78" s="48"/>
    </row>
    <row r="79" spans="1:5" ht="12.75">
      <c r="A79" s="45"/>
      <c r="B79" s="46"/>
      <c r="C79" s="46"/>
      <c r="D79" s="2" t="s">
        <v>184</v>
      </c>
      <c r="E79" s="48"/>
    </row>
    <row r="80" spans="1:5" ht="12.75">
      <c r="A80" s="45"/>
      <c r="B80" s="46"/>
      <c r="C80" s="46"/>
      <c r="D80" s="32" t="s">
        <v>185</v>
      </c>
      <c r="E80" s="48">
        <v>3</v>
      </c>
    </row>
    <row r="81" spans="1:5" ht="12.75">
      <c r="A81" s="45"/>
      <c r="B81" s="46"/>
      <c r="C81" s="46"/>
      <c r="D81" s="46"/>
      <c r="E81" s="48"/>
    </row>
    <row r="82" spans="1:5" ht="12.75">
      <c r="A82" s="45"/>
      <c r="B82" s="46"/>
      <c r="C82" s="46"/>
      <c r="D82" s="47"/>
      <c r="E82" s="48"/>
    </row>
    <row r="83" spans="1:5" ht="12.75">
      <c r="A83" s="45"/>
      <c r="B83" s="46"/>
      <c r="C83" s="46"/>
      <c r="D83" s="47"/>
      <c r="E83" s="48"/>
    </row>
    <row r="84" spans="1:5" ht="12.75">
      <c r="A84" s="45"/>
      <c r="B84" s="46"/>
      <c r="C84" s="46"/>
      <c r="D84" s="52"/>
      <c r="E84" s="48"/>
    </row>
    <row r="85" spans="1:5" ht="12.75">
      <c r="A85" s="45"/>
      <c r="B85" s="46"/>
      <c r="C85" s="46"/>
      <c r="D85" s="46"/>
      <c r="E85" s="48"/>
    </row>
    <row r="86" spans="1:5" ht="12.75">
      <c r="A86" s="45"/>
      <c r="B86" s="46"/>
      <c r="C86" s="46"/>
      <c r="D86" s="47"/>
      <c r="E86" s="48"/>
    </row>
    <row r="87" spans="1:5" ht="12.75">
      <c r="A87" s="45"/>
      <c r="B87" s="46"/>
      <c r="C87" s="46"/>
      <c r="D87" s="47"/>
      <c r="E87" s="48"/>
    </row>
    <row r="88" spans="1:5" ht="12.75">
      <c r="A88" s="45"/>
      <c r="B88" s="46"/>
      <c r="C88" s="46"/>
      <c r="D88" s="52"/>
      <c r="E88" s="48"/>
    </row>
    <row r="89" spans="1:5" ht="12.75">
      <c r="A89" s="45"/>
      <c r="B89" s="46"/>
      <c r="C89" s="46"/>
      <c r="D89" s="52"/>
      <c r="E89" s="48"/>
    </row>
    <row r="90" spans="1:5" ht="12.75">
      <c r="A90" s="45"/>
      <c r="B90" s="46"/>
      <c r="C90" s="46"/>
      <c r="D90" s="47"/>
      <c r="E90" s="48"/>
    </row>
    <row r="91" spans="1:5" ht="12.75">
      <c r="A91" s="45"/>
      <c r="B91" s="46"/>
      <c r="C91" s="46"/>
      <c r="D91" s="47"/>
      <c r="E91" s="48"/>
    </row>
    <row r="92" spans="1:5" ht="12.75">
      <c r="A92" s="45"/>
      <c r="B92" s="46"/>
      <c r="C92" s="46"/>
      <c r="D92" s="47"/>
      <c r="E92" s="48"/>
    </row>
    <row r="93" spans="1:5" ht="12.75">
      <c r="A93" s="45"/>
      <c r="B93" s="46"/>
      <c r="C93" s="46"/>
      <c r="D93" s="47"/>
      <c r="E93" s="48"/>
    </row>
  </sheetData>
  <sheetProtection/>
  <mergeCells count="2">
    <mergeCell ref="A1:O1"/>
    <mergeCell ref="A34:E34"/>
  </mergeCells>
  <printOptions/>
  <pageMargins left="0.5902777777777778" right="0.5902777777777778" top="1.0631944444444446" bottom="1.0631944444444446" header="0.5118055555555556" footer="0.5118055555555556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9"/>
  <sheetViews>
    <sheetView zoomScalePageLayoutView="0" workbookViewId="0" topLeftCell="A1">
      <selection activeCell="B3" sqref="B3"/>
    </sheetView>
  </sheetViews>
  <sheetFormatPr defaultColWidth="11.57421875" defaultRowHeight="12.75"/>
  <cols>
    <col min="1" max="1" width="7.421875" style="1" customWidth="1"/>
    <col min="2" max="2" width="11.421875" style="0" customWidth="1"/>
    <col min="3" max="3" width="10.8515625" style="0" customWidth="1"/>
    <col min="4" max="4" width="25.28125" style="32" customWidth="1"/>
    <col min="5" max="5" width="8.7109375" style="3" customWidth="1"/>
    <col min="6" max="6" width="8.421875" style="3" customWidth="1"/>
    <col min="7" max="7" width="8.00390625" style="3" customWidth="1"/>
    <col min="8" max="8" width="9.28125" style="3" customWidth="1"/>
    <col min="9" max="10" width="10.57421875" style="3" customWidth="1"/>
    <col min="11" max="11" width="12.57421875" style="3" customWidth="1"/>
    <col min="12" max="12" width="10.140625" style="3" customWidth="1"/>
    <col min="13" max="13" width="9.57421875" style="3" customWidth="1"/>
    <col min="14" max="14" width="9.7109375" style="53" customWidth="1"/>
    <col min="15" max="16" width="11.57421875" style="3" customWidth="1"/>
  </cols>
  <sheetData>
    <row r="1" spans="1:15" ht="19.5" customHeight="1">
      <c r="A1" s="83" t="s">
        <v>362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6" s="11" customFormat="1" ht="22.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9" t="s">
        <v>12</v>
      </c>
      <c r="M2" s="9" t="s">
        <v>13</v>
      </c>
      <c r="N2" s="9" t="s">
        <v>14</v>
      </c>
      <c r="O2" s="8" t="s">
        <v>15</v>
      </c>
      <c r="P2" s="33" t="s">
        <v>363</v>
      </c>
    </row>
    <row r="3" spans="1:16" ht="12.75">
      <c r="A3" s="12" t="s">
        <v>17</v>
      </c>
      <c r="B3" s="13" t="s">
        <v>364</v>
      </c>
      <c r="C3" s="13" t="s">
        <v>111</v>
      </c>
      <c r="D3" s="34" t="s">
        <v>49</v>
      </c>
      <c r="E3" s="14">
        <v>2003</v>
      </c>
      <c r="F3" s="56">
        <v>11</v>
      </c>
      <c r="G3" s="26">
        <v>11</v>
      </c>
      <c r="H3" s="26">
        <v>11</v>
      </c>
      <c r="I3" s="26">
        <v>11</v>
      </c>
      <c r="J3" s="26">
        <v>14</v>
      </c>
      <c r="K3" s="26">
        <v>7</v>
      </c>
      <c r="L3" s="26">
        <v>14</v>
      </c>
      <c r="M3" s="57">
        <v>14</v>
      </c>
      <c r="N3" s="56">
        <v>14</v>
      </c>
      <c r="O3" s="16">
        <f>SUM(F3:N3)-K3</f>
        <v>100</v>
      </c>
      <c r="P3" s="3" t="s">
        <v>363</v>
      </c>
    </row>
    <row r="4" spans="1:15" ht="12.75">
      <c r="A4" s="12" t="s">
        <v>21</v>
      </c>
      <c r="B4" s="13" t="s">
        <v>365</v>
      </c>
      <c r="C4" s="13" t="s">
        <v>58</v>
      </c>
      <c r="D4" s="34" t="s">
        <v>20</v>
      </c>
      <c r="E4" s="17">
        <v>2003</v>
      </c>
      <c r="F4" s="26">
        <v>14</v>
      </c>
      <c r="G4" s="26">
        <v>14</v>
      </c>
      <c r="H4" s="26">
        <v>14</v>
      </c>
      <c r="I4" s="26">
        <v>14</v>
      </c>
      <c r="J4" s="26"/>
      <c r="K4" s="26">
        <v>14</v>
      </c>
      <c r="L4" s="26">
        <v>11</v>
      </c>
      <c r="M4" s="26"/>
      <c r="N4" s="56"/>
      <c r="O4" s="14">
        <f>SUM(F4:N4)</f>
        <v>81</v>
      </c>
    </row>
    <row r="5" spans="1:15" ht="12.75">
      <c r="A5" s="12" t="s">
        <v>24</v>
      </c>
      <c r="B5" s="13" t="s">
        <v>275</v>
      </c>
      <c r="C5" s="13" t="s">
        <v>69</v>
      </c>
      <c r="D5" s="34" t="s">
        <v>26</v>
      </c>
      <c r="E5" s="14">
        <v>2003</v>
      </c>
      <c r="F5" s="56">
        <v>2</v>
      </c>
      <c r="G5" s="26">
        <v>4</v>
      </c>
      <c r="H5" s="26">
        <v>6</v>
      </c>
      <c r="I5" s="26">
        <v>7</v>
      </c>
      <c r="J5" s="26">
        <v>9</v>
      </c>
      <c r="K5" s="26">
        <v>6</v>
      </c>
      <c r="L5" s="26">
        <v>7</v>
      </c>
      <c r="M5" s="57">
        <v>11</v>
      </c>
      <c r="N5" s="56">
        <v>11</v>
      </c>
      <c r="O5" s="16">
        <f>SUM(F5:N5)-F5</f>
        <v>61</v>
      </c>
    </row>
    <row r="6" spans="1:15" ht="12.75">
      <c r="A6" s="12" t="s">
        <v>27</v>
      </c>
      <c r="B6" s="13" t="s">
        <v>366</v>
      </c>
      <c r="C6" s="13" t="s">
        <v>139</v>
      </c>
      <c r="D6" s="58" t="s">
        <v>49</v>
      </c>
      <c r="E6" s="14">
        <v>2003</v>
      </c>
      <c r="F6" s="56"/>
      <c r="G6" s="26">
        <v>7</v>
      </c>
      <c r="H6" s="26"/>
      <c r="I6" s="26"/>
      <c r="J6" s="26">
        <v>6</v>
      </c>
      <c r="K6" s="26">
        <v>11</v>
      </c>
      <c r="L6" s="26">
        <v>9</v>
      </c>
      <c r="M6" s="57">
        <v>9</v>
      </c>
      <c r="N6" s="56"/>
      <c r="O6" s="14">
        <f aca="true" t="shared" si="0" ref="O6:O41">SUM(F6:N6)</f>
        <v>42</v>
      </c>
    </row>
    <row r="7" spans="1:15" ht="12.75">
      <c r="A7" s="12" t="s">
        <v>29</v>
      </c>
      <c r="B7" s="13" t="s">
        <v>367</v>
      </c>
      <c r="C7" s="13" t="s">
        <v>368</v>
      </c>
      <c r="D7" s="13" t="s">
        <v>20</v>
      </c>
      <c r="E7" s="14">
        <v>2003</v>
      </c>
      <c r="F7" s="56"/>
      <c r="G7" s="26"/>
      <c r="H7" s="26">
        <v>3</v>
      </c>
      <c r="I7" s="26">
        <v>9</v>
      </c>
      <c r="J7" s="26">
        <v>11</v>
      </c>
      <c r="K7" s="26"/>
      <c r="L7" s="59"/>
      <c r="M7" s="57"/>
      <c r="N7" s="56">
        <v>9</v>
      </c>
      <c r="O7" s="14">
        <f t="shared" si="0"/>
        <v>32</v>
      </c>
    </row>
    <row r="8" spans="1:15" ht="12.75">
      <c r="A8" s="12" t="s">
        <v>33</v>
      </c>
      <c r="B8" s="19" t="s">
        <v>34</v>
      </c>
      <c r="C8" s="13" t="s">
        <v>79</v>
      </c>
      <c r="D8" s="20" t="s">
        <v>20</v>
      </c>
      <c r="E8" s="21">
        <v>2004</v>
      </c>
      <c r="F8" s="26">
        <v>3</v>
      </c>
      <c r="G8" s="26"/>
      <c r="H8" s="26"/>
      <c r="I8" s="26">
        <v>4</v>
      </c>
      <c r="J8" s="26">
        <v>4</v>
      </c>
      <c r="K8" s="26">
        <v>4</v>
      </c>
      <c r="L8" s="26">
        <v>2</v>
      </c>
      <c r="M8" s="26">
        <v>7</v>
      </c>
      <c r="N8" s="56"/>
      <c r="O8" s="14">
        <f t="shared" si="0"/>
        <v>24</v>
      </c>
    </row>
    <row r="9" spans="1:15" ht="12.75">
      <c r="A9" s="12" t="s">
        <v>36</v>
      </c>
      <c r="B9" s="13" t="s">
        <v>369</v>
      </c>
      <c r="C9" s="13" t="s">
        <v>69</v>
      </c>
      <c r="D9" s="34" t="s">
        <v>26</v>
      </c>
      <c r="E9" s="17">
        <v>2003</v>
      </c>
      <c r="F9" s="26">
        <v>5</v>
      </c>
      <c r="G9" s="26">
        <v>9</v>
      </c>
      <c r="H9" s="26"/>
      <c r="I9" s="26">
        <v>5</v>
      </c>
      <c r="J9" s="26"/>
      <c r="K9" s="26"/>
      <c r="L9" s="26"/>
      <c r="M9" s="26"/>
      <c r="N9" s="56"/>
      <c r="O9" s="14">
        <f t="shared" si="0"/>
        <v>19</v>
      </c>
    </row>
    <row r="10" spans="1:15" ht="12.75">
      <c r="A10" s="12" t="s">
        <v>39</v>
      </c>
      <c r="B10" s="13" t="s">
        <v>98</v>
      </c>
      <c r="C10" s="13" t="s">
        <v>62</v>
      </c>
      <c r="D10" s="34" t="s">
        <v>185</v>
      </c>
      <c r="E10" s="14">
        <v>2003</v>
      </c>
      <c r="F10" s="56"/>
      <c r="G10" s="26"/>
      <c r="H10" s="26">
        <v>5</v>
      </c>
      <c r="I10" s="26"/>
      <c r="J10" s="26">
        <v>5</v>
      </c>
      <c r="K10" s="26"/>
      <c r="L10" s="26"/>
      <c r="M10" s="57"/>
      <c r="N10" s="56">
        <v>7</v>
      </c>
      <c r="O10" s="14">
        <f t="shared" si="0"/>
        <v>17</v>
      </c>
    </row>
    <row r="11" spans="1:15" ht="12.75">
      <c r="A11" s="12" t="s">
        <v>42</v>
      </c>
      <c r="B11" s="13" t="s">
        <v>370</v>
      </c>
      <c r="C11" s="13" t="s">
        <v>371</v>
      </c>
      <c r="D11" s="34" t="s">
        <v>153</v>
      </c>
      <c r="E11" s="14">
        <v>2003</v>
      </c>
      <c r="F11" s="56">
        <v>6</v>
      </c>
      <c r="G11" s="26"/>
      <c r="H11" s="26">
        <v>9</v>
      </c>
      <c r="I11" s="26"/>
      <c r="J11" s="26"/>
      <c r="K11" s="26"/>
      <c r="L11" s="26"/>
      <c r="M11" s="57"/>
      <c r="N11" s="56"/>
      <c r="O11" s="14">
        <f t="shared" si="0"/>
        <v>15</v>
      </c>
    </row>
    <row r="12" spans="1:15" ht="12.75">
      <c r="A12" s="12" t="s">
        <v>46</v>
      </c>
      <c r="B12" s="13" t="s">
        <v>372</v>
      </c>
      <c r="C12" s="13" t="s">
        <v>69</v>
      </c>
      <c r="D12" s="34" t="s">
        <v>26</v>
      </c>
      <c r="E12" s="14">
        <v>2003</v>
      </c>
      <c r="F12" s="56"/>
      <c r="G12" s="26">
        <v>2</v>
      </c>
      <c r="H12" s="26"/>
      <c r="I12" s="26"/>
      <c r="J12" s="26">
        <v>3</v>
      </c>
      <c r="K12" s="26"/>
      <c r="L12" s="26"/>
      <c r="M12" s="57">
        <v>6</v>
      </c>
      <c r="N12" s="56"/>
      <c r="O12" s="14">
        <f t="shared" si="0"/>
        <v>11</v>
      </c>
    </row>
    <row r="13" spans="1:15" ht="12.75">
      <c r="A13" s="12" t="s">
        <v>50</v>
      </c>
      <c r="B13" s="13" t="s">
        <v>373</v>
      </c>
      <c r="C13" s="13" t="s">
        <v>284</v>
      </c>
      <c r="D13" s="34" t="s">
        <v>374</v>
      </c>
      <c r="E13" s="14">
        <v>2003</v>
      </c>
      <c r="F13" s="56"/>
      <c r="G13" s="26"/>
      <c r="H13" s="26"/>
      <c r="I13" s="26"/>
      <c r="J13" s="26"/>
      <c r="K13" s="26">
        <v>9</v>
      </c>
      <c r="L13" s="26"/>
      <c r="M13" s="57"/>
      <c r="N13" s="56"/>
      <c r="O13" s="14">
        <f t="shared" si="0"/>
        <v>9</v>
      </c>
    </row>
    <row r="14" spans="1:15" ht="12.75">
      <c r="A14" s="12" t="s">
        <v>54</v>
      </c>
      <c r="B14" s="13" t="s">
        <v>375</v>
      </c>
      <c r="C14" s="13" t="s">
        <v>376</v>
      </c>
      <c r="D14" s="34" t="s">
        <v>26</v>
      </c>
      <c r="E14" s="14">
        <v>2003</v>
      </c>
      <c r="F14" s="56"/>
      <c r="G14" s="26">
        <v>3</v>
      </c>
      <c r="H14" s="26">
        <v>4</v>
      </c>
      <c r="I14" s="26">
        <v>2</v>
      </c>
      <c r="J14" s="26"/>
      <c r="K14" s="26"/>
      <c r="L14" s="26"/>
      <c r="M14" s="57"/>
      <c r="N14" s="56"/>
      <c r="O14" s="14">
        <f t="shared" si="0"/>
        <v>9</v>
      </c>
    </row>
    <row r="15" spans="1:15" ht="12.75">
      <c r="A15" s="12" t="s">
        <v>56</v>
      </c>
      <c r="B15" s="13" t="s">
        <v>377</v>
      </c>
      <c r="C15" s="13" t="s">
        <v>378</v>
      </c>
      <c r="D15" s="34" t="s">
        <v>155</v>
      </c>
      <c r="E15" s="17">
        <v>2003</v>
      </c>
      <c r="F15" s="26">
        <v>9</v>
      </c>
      <c r="G15" s="26"/>
      <c r="H15" s="26"/>
      <c r="I15" s="26"/>
      <c r="J15" s="26"/>
      <c r="K15" s="26"/>
      <c r="L15" s="26"/>
      <c r="M15" s="26"/>
      <c r="N15" s="56"/>
      <c r="O15" s="14">
        <f t="shared" si="0"/>
        <v>9</v>
      </c>
    </row>
    <row r="16" spans="1:15" ht="12.75">
      <c r="A16" s="12" t="s">
        <v>60</v>
      </c>
      <c r="B16" s="13" t="s">
        <v>303</v>
      </c>
      <c r="C16" s="13" t="s">
        <v>31</v>
      </c>
      <c r="D16" s="13" t="s">
        <v>20</v>
      </c>
      <c r="E16" s="14">
        <v>2004</v>
      </c>
      <c r="F16" s="26"/>
      <c r="G16" s="26"/>
      <c r="H16" s="26"/>
      <c r="I16" s="26"/>
      <c r="J16" s="26"/>
      <c r="K16" s="26">
        <v>3</v>
      </c>
      <c r="L16" s="26"/>
      <c r="M16" s="26"/>
      <c r="N16" s="56">
        <v>5</v>
      </c>
      <c r="O16" s="14">
        <f t="shared" si="0"/>
        <v>8</v>
      </c>
    </row>
    <row r="17" spans="1:15" ht="12.75">
      <c r="A17" s="12" t="s">
        <v>63</v>
      </c>
      <c r="B17" s="19" t="s">
        <v>379</v>
      </c>
      <c r="C17" s="13" t="s">
        <v>380</v>
      </c>
      <c r="D17" s="20" t="s">
        <v>32</v>
      </c>
      <c r="E17" s="21" t="s">
        <v>381</v>
      </c>
      <c r="F17" s="26">
        <v>7</v>
      </c>
      <c r="G17" s="26"/>
      <c r="H17" s="26"/>
      <c r="I17" s="26"/>
      <c r="J17" s="26"/>
      <c r="K17" s="26"/>
      <c r="L17" s="26"/>
      <c r="M17" s="26"/>
      <c r="N17" s="56"/>
      <c r="O17" s="14">
        <f t="shared" si="0"/>
        <v>7</v>
      </c>
    </row>
    <row r="18" spans="1:15" ht="12.75">
      <c r="A18" s="12" t="s">
        <v>67</v>
      </c>
      <c r="B18" s="13" t="s">
        <v>382</v>
      </c>
      <c r="C18" s="13" t="s">
        <v>383</v>
      </c>
      <c r="D18" s="34" t="s">
        <v>148</v>
      </c>
      <c r="E18" s="14">
        <v>2003</v>
      </c>
      <c r="F18" s="56"/>
      <c r="G18" s="26"/>
      <c r="H18" s="26">
        <v>7</v>
      </c>
      <c r="I18" s="26"/>
      <c r="J18" s="26"/>
      <c r="K18" s="26"/>
      <c r="L18" s="26"/>
      <c r="M18" s="57"/>
      <c r="N18" s="56"/>
      <c r="O18" s="14">
        <f t="shared" si="0"/>
        <v>7</v>
      </c>
    </row>
    <row r="19" spans="1:15" ht="12.75">
      <c r="A19" s="12" t="s">
        <v>70</v>
      </c>
      <c r="B19" s="13" t="s">
        <v>384</v>
      </c>
      <c r="C19" s="13" t="s">
        <v>69</v>
      </c>
      <c r="D19" s="34" t="s">
        <v>374</v>
      </c>
      <c r="E19" s="17">
        <v>2004</v>
      </c>
      <c r="F19" s="26"/>
      <c r="G19" s="26"/>
      <c r="H19" s="26"/>
      <c r="I19" s="26"/>
      <c r="J19" s="26">
        <v>7</v>
      </c>
      <c r="K19" s="26"/>
      <c r="L19" s="26"/>
      <c r="M19" s="26"/>
      <c r="N19" s="56"/>
      <c r="O19" s="14">
        <f t="shared" si="0"/>
        <v>7</v>
      </c>
    </row>
    <row r="20" spans="1:15" ht="12.75">
      <c r="A20" s="12" t="s">
        <v>74</v>
      </c>
      <c r="B20" s="13" t="s">
        <v>385</v>
      </c>
      <c r="C20" s="13" t="s">
        <v>38</v>
      </c>
      <c r="D20" s="34" t="s">
        <v>108</v>
      </c>
      <c r="E20" s="14">
        <v>2003</v>
      </c>
      <c r="F20" s="56"/>
      <c r="G20" s="26"/>
      <c r="H20" s="26"/>
      <c r="I20" s="26"/>
      <c r="J20" s="26"/>
      <c r="K20" s="26"/>
      <c r="L20" s="26"/>
      <c r="M20" s="57"/>
      <c r="N20" s="56">
        <v>6</v>
      </c>
      <c r="O20" s="14">
        <f t="shared" si="0"/>
        <v>6</v>
      </c>
    </row>
    <row r="21" spans="1:15" ht="12.75">
      <c r="A21" s="12" t="s">
        <v>77</v>
      </c>
      <c r="B21" s="13" t="s">
        <v>386</v>
      </c>
      <c r="C21" s="13" t="s">
        <v>387</v>
      </c>
      <c r="D21" s="34" t="s">
        <v>149</v>
      </c>
      <c r="E21" s="14">
        <v>2003</v>
      </c>
      <c r="F21" s="26"/>
      <c r="G21" s="26"/>
      <c r="H21" s="26"/>
      <c r="I21" s="26"/>
      <c r="J21" s="26"/>
      <c r="K21" s="26"/>
      <c r="L21" s="26">
        <v>6</v>
      </c>
      <c r="M21" s="26"/>
      <c r="N21" s="56"/>
      <c r="O21" s="14">
        <f t="shared" si="0"/>
        <v>6</v>
      </c>
    </row>
    <row r="22" spans="1:15" ht="12.75">
      <c r="A22" s="12" t="s">
        <v>81</v>
      </c>
      <c r="B22" s="13" t="s">
        <v>388</v>
      </c>
      <c r="C22" s="13" t="s">
        <v>58</v>
      </c>
      <c r="D22" s="34" t="s">
        <v>163</v>
      </c>
      <c r="E22" s="17">
        <v>2003</v>
      </c>
      <c r="F22" s="26"/>
      <c r="G22" s="26">
        <v>6</v>
      </c>
      <c r="H22" s="26"/>
      <c r="I22" s="26"/>
      <c r="J22" s="26"/>
      <c r="K22" s="26"/>
      <c r="L22" s="26"/>
      <c r="M22" s="26"/>
      <c r="N22" s="56"/>
      <c r="O22" s="14">
        <f t="shared" si="0"/>
        <v>6</v>
      </c>
    </row>
    <row r="23" spans="1:15" ht="12.75">
      <c r="A23" s="12" t="s">
        <v>84</v>
      </c>
      <c r="B23" s="13" t="s">
        <v>389</v>
      </c>
      <c r="C23" s="13" t="s">
        <v>48</v>
      </c>
      <c r="D23" s="34" t="s">
        <v>20</v>
      </c>
      <c r="E23" s="14">
        <v>2003</v>
      </c>
      <c r="F23" s="26"/>
      <c r="G23" s="26"/>
      <c r="H23" s="26"/>
      <c r="I23" s="26">
        <v>6</v>
      </c>
      <c r="J23" s="26"/>
      <c r="K23" s="26"/>
      <c r="L23" s="26"/>
      <c r="M23" s="26"/>
      <c r="N23" s="56"/>
      <c r="O23" s="14">
        <f t="shared" si="0"/>
        <v>6</v>
      </c>
    </row>
    <row r="24" spans="1:15" ht="12.75">
      <c r="A24" s="12" t="s">
        <v>87</v>
      </c>
      <c r="B24" s="13" t="s">
        <v>390</v>
      </c>
      <c r="C24" s="13" t="s">
        <v>391</v>
      </c>
      <c r="D24" s="34" t="s">
        <v>93</v>
      </c>
      <c r="E24" s="17"/>
      <c r="F24" s="26"/>
      <c r="G24" s="26"/>
      <c r="H24" s="26"/>
      <c r="I24" s="26"/>
      <c r="J24" s="26"/>
      <c r="K24" s="26"/>
      <c r="L24" s="26"/>
      <c r="M24" s="26">
        <v>5</v>
      </c>
      <c r="N24" s="56"/>
      <c r="O24" s="14">
        <f t="shared" si="0"/>
        <v>5</v>
      </c>
    </row>
    <row r="25" spans="1:15" ht="12.75">
      <c r="A25" s="12" t="s">
        <v>89</v>
      </c>
      <c r="B25" s="13" t="s">
        <v>392</v>
      </c>
      <c r="C25" s="13" t="s">
        <v>41</v>
      </c>
      <c r="D25" s="34" t="s">
        <v>49</v>
      </c>
      <c r="E25" s="14">
        <v>2004</v>
      </c>
      <c r="F25" s="56"/>
      <c r="G25" s="26"/>
      <c r="H25" s="26">
        <v>1</v>
      </c>
      <c r="I25" s="26"/>
      <c r="J25" s="26"/>
      <c r="K25" s="26"/>
      <c r="L25" s="26">
        <v>1</v>
      </c>
      <c r="M25" s="57"/>
      <c r="N25" s="56">
        <v>3</v>
      </c>
      <c r="O25" s="14">
        <f t="shared" si="0"/>
        <v>5</v>
      </c>
    </row>
    <row r="26" spans="1:15" ht="12.75">
      <c r="A26" s="12" t="s">
        <v>91</v>
      </c>
      <c r="B26" s="13" t="s">
        <v>393</v>
      </c>
      <c r="C26" s="13" t="s">
        <v>145</v>
      </c>
      <c r="D26" s="34" t="s">
        <v>73</v>
      </c>
      <c r="E26" s="14">
        <v>2004</v>
      </c>
      <c r="F26" s="56"/>
      <c r="G26" s="26"/>
      <c r="H26" s="26"/>
      <c r="I26" s="26"/>
      <c r="J26" s="26"/>
      <c r="K26" s="26"/>
      <c r="L26" s="26">
        <v>5</v>
      </c>
      <c r="M26" s="57"/>
      <c r="N26" s="56"/>
      <c r="O26" s="14">
        <f t="shared" si="0"/>
        <v>5</v>
      </c>
    </row>
    <row r="27" spans="1:15" ht="12.75">
      <c r="A27" s="12" t="s">
        <v>94</v>
      </c>
      <c r="B27" s="13" t="s">
        <v>394</v>
      </c>
      <c r="C27" s="13" t="s">
        <v>65</v>
      </c>
      <c r="D27" s="34" t="s">
        <v>163</v>
      </c>
      <c r="E27" s="14">
        <v>2003</v>
      </c>
      <c r="F27" s="56"/>
      <c r="G27" s="26">
        <v>5</v>
      </c>
      <c r="H27" s="26"/>
      <c r="I27" s="26"/>
      <c r="J27" s="26"/>
      <c r="K27" s="26"/>
      <c r="L27" s="26"/>
      <c r="M27" s="57"/>
      <c r="N27" s="56"/>
      <c r="O27" s="14">
        <f t="shared" si="0"/>
        <v>5</v>
      </c>
    </row>
    <row r="28" spans="1:15" ht="12.75">
      <c r="A28" s="12" t="s">
        <v>97</v>
      </c>
      <c r="B28" s="13" t="s">
        <v>395</v>
      </c>
      <c r="C28" s="13" t="s">
        <v>396</v>
      </c>
      <c r="D28" s="13" t="s">
        <v>148</v>
      </c>
      <c r="E28" s="14">
        <v>2004</v>
      </c>
      <c r="F28" s="56"/>
      <c r="G28" s="26"/>
      <c r="H28" s="26">
        <v>2</v>
      </c>
      <c r="I28" s="26">
        <v>3</v>
      </c>
      <c r="J28" s="26"/>
      <c r="K28" s="26"/>
      <c r="L28" s="26"/>
      <c r="M28" s="57"/>
      <c r="N28" s="56"/>
      <c r="O28" s="14">
        <f t="shared" si="0"/>
        <v>5</v>
      </c>
    </row>
    <row r="29" spans="1:15" ht="12.75">
      <c r="A29" s="12" t="s">
        <v>104</v>
      </c>
      <c r="B29" s="13" t="s">
        <v>397</v>
      </c>
      <c r="C29" s="13" t="s">
        <v>398</v>
      </c>
      <c r="D29" s="13" t="s">
        <v>374</v>
      </c>
      <c r="E29" s="14">
        <v>2004</v>
      </c>
      <c r="F29" s="56"/>
      <c r="G29" s="26"/>
      <c r="H29" s="26"/>
      <c r="I29" s="26"/>
      <c r="J29" s="26"/>
      <c r="K29" s="26">
        <v>5</v>
      </c>
      <c r="L29" s="26"/>
      <c r="M29" s="57"/>
      <c r="N29" s="56"/>
      <c r="O29" s="14">
        <f t="shared" si="0"/>
        <v>5</v>
      </c>
    </row>
    <row r="30" spans="1:15" ht="12.75">
      <c r="A30" s="12" t="s">
        <v>106</v>
      </c>
      <c r="B30" s="13" t="s">
        <v>399</v>
      </c>
      <c r="C30" s="13" t="s">
        <v>52</v>
      </c>
      <c r="D30" s="34" t="s">
        <v>73</v>
      </c>
      <c r="E30" s="14">
        <v>2003</v>
      </c>
      <c r="F30" s="56"/>
      <c r="G30" s="26"/>
      <c r="H30" s="26"/>
      <c r="I30" s="26"/>
      <c r="J30" s="26"/>
      <c r="K30" s="26"/>
      <c r="L30" s="26"/>
      <c r="M30" s="57"/>
      <c r="N30" s="56">
        <v>4</v>
      </c>
      <c r="O30" s="14">
        <f t="shared" si="0"/>
        <v>4</v>
      </c>
    </row>
    <row r="31" spans="1:15" ht="12.75">
      <c r="A31" s="12" t="s">
        <v>109</v>
      </c>
      <c r="B31" s="24" t="s">
        <v>400</v>
      </c>
      <c r="C31" s="24" t="s">
        <v>380</v>
      </c>
      <c r="D31" s="49" t="s">
        <v>153</v>
      </c>
      <c r="E31" s="26">
        <v>2003</v>
      </c>
      <c r="F31" s="26">
        <v>4</v>
      </c>
      <c r="G31" s="26"/>
      <c r="H31" s="26"/>
      <c r="I31" s="26"/>
      <c r="J31" s="26"/>
      <c r="K31" s="26"/>
      <c r="L31" s="26"/>
      <c r="M31" s="26"/>
      <c r="N31" s="56"/>
      <c r="O31" s="14">
        <f t="shared" si="0"/>
        <v>4</v>
      </c>
    </row>
    <row r="32" spans="1:15" ht="12.75">
      <c r="A32" s="12" t="s">
        <v>113</v>
      </c>
      <c r="B32" s="13" t="s">
        <v>401</v>
      </c>
      <c r="C32" s="13" t="s">
        <v>380</v>
      </c>
      <c r="D32" s="34" t="s">
        <v>149</v>
      </c>
      <c r="E32" s="14">
        <v>2004</v>
      </c>
      <c r="F32" s="56"/>
      <c r="G32" s="26"/>
      <c r="H32" s="26"/>
      <c r="I32" s="26"/>
      <c r="J32" s="26"/>
      <c r="K32" s="26"/>
      <c r="L32" s="26">
        <v>4</v>
      </c>
      <c r="M32" s="57"/>
      <c r="N32" s="56"/>
      <c r="O32" s="14">
        <f t="shared" si="0"/>
        <v>4</v>
      </c>
    </row>
    <row r="33" spans="1:15" ht="12.75">
      <c r="A33" s="12" t="s">
        <v>116</v>
      </c>
      <c r="B33" s="13" t="s">
        <v>402</v>
      </c>
      <c r="C33" s="13" t="s">
        <v>403</v>
      </c>
      <c r="D33" s="34" t="s">
        <v>404</v>
      </c>
      <c r="E33" s="14">
        <v>2004</v>
      </c>
      <c r="F33" s="56"/>
      <c r="G33" s="26"/>
      <c r="H33" s="26"/>
      <c r="I33" s="26"/>
      <c r="J33" s="26"/>
      <c r="K33" s="26"/>
      <c r="L33" s="26">
        <v>3</v>
      </c>
      <c r="M33" s="57"/>
      <c r="N33" s="56"/>
      <c r="O33" s="14">
        <f t="shared" si="0"/>
        <v>3</v>
      </c>
    </row>
    <row r="34" spans="1:15" ht="12.75">
      <c r="A34" s="12" t="s">
        <v>118</v>
      </c>
      <c r="B34" s="13" t="s">
        <v>405</v>
      </c>
      <c r="C34" s="13" t="s">
        <v>44</v>
      </c>
      <c r="D34" s="34" t="s">
        <v>20</v>
      </c>
      <c r="E34" s="14">
        <v>2004</v>
      </c>
      <c r="F34" s="56"/>
      <c r="G34" s="26"/>
      <c r="H34" s="26"/>
      <c r="I34" s="26"/>
      <c r="J34" s="26"/>
      <c r="K34" s="26"/>
      <c r="L34" s="26"/>
      <c r="M34" s="57"/>
      <c r="N34" s="56">
        <v>2</v>
      </c>
      <c r="O34" s="14">
        <f t="shared" si="0"/>
        <v>2</v>
      </c>
    </row>
    <row r="35" spans="1:15" ht="12.75">
      <c r="A35" s="12" t="s">
        <v>119</v>
      </c>
      <c r="B35" s="13" t="s">
        <v>373</v>
      </c>
      <c r="C35" s="13" t="s">
        <v>301</v>
      </c>
      <c r="D35" s="34" t="s">
        <v>374</v>
      </c>
      <c r="E35" s="14">
        <v>2003</v>
      </c>
      <c r="F35" s="56"/>
      <c r="G35" s="26"/>
      <c r="H35" s="26"/>
      <c r="I35" s="26"/>
      <c r="J35" s="26"/>
      <c r="K35" s="26">
        <v>2</v>
      </c>
      <c r="L35" s="26"/>
      <c r="M35" s="57"/>
      <c r="N35" s="56"/>
      <c r="O35" s="14">
        <f t="shared" si="0"/>
        <v>2</v>
      </c>
    </row>
    <row r="36" spans="1:15" ht="12.75">
      <c r="A36" s="12" t="s">
        <v>121</v>
      </c>
      <c r="B36" s="19" t="s">
        <v>406</v>
      </c>
      <c r="C36" s="13" t="s">
        <v>62</v>
      </c>
      <c r="D36" s="20" t="s">
        <v>407</v>
      </c>
      <c r="E36" s="21">
        <v>2004</v>
      </c>
      <c r="F36" s="56"/>
      <c r="G36" s="26"/>
      <c r="H36" s="26"/>
      <c r="I36" s="26"/>
      <c r="J36" s="26">
        <v>2</v>
      </c>
      <c r="K36" s="26"/>
      <c r="L36" s="26"/>
      <c r="M36" s="57"/>
      <c r="N36" s="56"/>
      <c r="O36" s="14">
        <f t="shared" si="0"/>
        <v>2</v>
      </c>
    </row>
    <row r="37" spans="1:15" ht="12.75">
      <c r="A37" s="12" t="s">
        <v>124</v>
      </c>
      <c r="B37" s="13" t="s">
        <v>408</v>
      </c>
      <c r="C37" s="13" t="s">
        <v>145</v>
      </c>
      <c r="D37" s="25" t="s">
        <v>163</v>
      </c>
      <c r="E37" s="14">
        <v>2004</v>
      </c>
      <c r="F37" s="56"/>
      <c r="G37" s="26">
        <v>1</v>
      </c>
      <c r="H37" s="26"/>
      <c r="I37" s="26"/>
      <c r="J37" s="26"/>
      <c r="K37" s="26"/>
      <c r="L37" s="26"/>
      <c r="M37" s="57"/>
      <c r="N37" s="56"/>
      <c r="O37" s="14">
        <f t="shared" si="0"/>
        <v>1</v>
      </c>
    </row>
    <row r="38" spans="1:15" ht="12.75">
      <c r="A38" s="12" t="s">
        <v>127</v>
      </c>
      <c r="B38" s="13" t="s">
        <v>409</v>
      </c>
      <c r="C38" s="13" t="s">
        <v>410</v>
      </c>
      <c r="D38" s="34" t="s">
        <v>411</v>
      </c>
      <c r="E38" s="17">
        <v>2003</v>
      </c>
      <c r="F38" s="56"/>
      <c r="G38" s="26"/>
      <c r="H38" s="26"/>
      <c r="I38" s="26"/>
      <c r="J38" s="26">
        <v>1</v>
      </c>
      <c r="K38" s="26"/>
      <c r="L38" s="26"/>
      <c r="M38" s="57"/>
      <c r="N38" s="56"/>
      <c r="O38" s="14">
        <f t="shared" si="0"/>
        <v>1</v>
      </c>
    </row>
    <row r="39" spans="1:15" ht="12.75">
      <c r="A39" s="12" t="s">
        <v>129</v>
      </c>
      <c r="B39" s="13" t="s">
        <v>412</v>
      </c>
      <c r="C39" s="13" t="s">
        <v>19</v>
      </c>
      <c r="D39" s="34" t="s">
        <v>218</v>
      </c>
      <c r="E39" s="17">
        <v>2003</v>
      </c>
      <c r="F39" s="56"/>
      <c r="G39" s="26"/>
      <c r="H39" s="26"/>
      <c r="I39" s="26"/>
      <c r="J39" s="26"/>
      <c r="K39" s="26">
        <v>1</v>
      </c>
      <c r="L39" s="26"/>
      <c r="M39" s="57"/>
      <c r="N39" s="56"/>
      <c r="O39" s="14">
        <f t="shared" si="0"/>
        <v>1</v>
      </c>
    </row>
    <row r="40" spans="1:15" ht="12.75">
      <c r="A40" s="12" t="s">
        <v>131</v>
      </c>
      <c r="B40" s="13" t="s">
        <v>413</v>
      </c>
      <c r="C40" s="13" t="s">
        <v>102</v>
      </c>
      <c r="D40" s="34" t="s">
        <v>45</v>
      </c>
      <c r="E40" s="17">
        <v>2004</v>
      </c>
      <c r="F40" s="26"/>
      <c r="G40" s="26"/>
      <c r="H40" s="26"/>
      <c r="I40" s="26">
        <v>1</v>
      </c>
      <c r="J40" s="26"/>
      <c r="K40" s="26"/>
      <c r="L40" s="26"/>
      <c r="M40" s="26"/>
      <c r="N40" s="56"/>
      <c r="O40" s="14">
        <f t="shared" si="0"/>
        <v>1</v>
      </c>
    </row>
    <row r="41" spans="1:15" ht="12.75">
      <c r="A41" s="12" t="s">
        <v>134</v>
      </c>
      <c r="B41" s="24" t="s">
        <v>414</v>
      </c>
      <c r="C41" s="24" t="s">
        <v>48</v>
      </c>
      <c r="D41" s="25" t="s">
        <v>161</v>
      </c>
      <c r="E41" s="26">
        <v>2003</v>
      </c>
      <c r="F41" s="26">
        <v>1</v>
      </c>
      <c r="G41" s="26"/>
      <c r="H41" s="26"/>
      <c r="I41" s="26"/>
      <c r="J41" s="26"/>
      <c r="K41" s="26"/>
      <c r="L41" s="26"/>
      <c r="M41" s="26"/>
      <c r="N41" s="56"/>
      <c r="O41" s="14">
        <f t="shared" si="0"/>
        <v>1</v>
      </c>
    </row>
    <row r="42" spans="1:14" ht="12.75">
      <c r="A42" s="45"/>
      <c r="B42" s="46"/>
      <c r="C42" s="46"/>
      <c r="D42" s="46"/>
      <c r="E42" s="48"/>
      <c r="F42" s="48"/>
      <c r="G42" s="48"/>
      <c r="H42" s="48"/>
      <c r="I42" s="48"/>
      <c r="J42" s="48"/>
      <c r="K42" s="48"/>
      <c r="L42" s="48"/>
      <c r="M42" s="48"/>
      <c r="N42" s="60"/>
    </row>
    <row r="43" spans="1:14" ht="12.75">
      <c r="A43" s="45"/>
      <c r="B43" s="46"/>
      <c r="C43" s="46"/>
      <c r="D43" s="46"/>
      <c r="E43" s="48"/>
      <c r="F43" s="48"/>
      <c r="G43" s="48"/>
      <c r="H43" s="48"/>
      <c r="I43" s="48"/>
      <c r="J43" s="48"/>
      <c r="K43" s="48"/>
      <c r="L43" s="48"/>
      <c r="M43" s="48"/>
      <c r="N43" s="60"/>
    </row>
    <row r="44" spans="1:14" ht="12.75">
      <c r="A44" s="45"/>
      <c r="B44" s="46"/>
      <c r="C44" s="46"/>
      <c r="D44" t="s">
        <v>147</v>
      </c>
      <c r="E44" s="48">
        <f>O4+O7+O8+O16+O23+O34</f>
        <v>153</v>
      </c>
      <c r="F44" s="48"/>
      <c r="G44" s="48"/>
      <c r="H44" s="48"/>
      <c r="I44" s="48"/>
      <c r="J44" s="48"/>
      <c r="K44" s="48"/>
      <c r="L44" s="48"/>
      <c r="M44" s="48"/>
      <c r="N44" s="60"/>
    </row>
    <row r="45" spans="1:14" ht="12.75">
      <c r="A45" s="45"/>
      <c r="B45" s="46"/>
      <c r="C45" s="46"/>
      <c r="D45" s="2" t="s">
        <v>26</v>
      </c>
      <c r="E45" s="48">
        <f>O5+O9+O12+O14</f>
        <v>100</v>
      </c>
      <c r="F45" s="48"/>
      <c r="G45" s="48"/>
      <c r="H45" s="48"/>
      <c r="I45" s="48"/>
      <c r="J45" s="48"/>
      <c r="K45" s="48"/>
      <c r="L45" s="48"/>
      <c r="M45" s="48"/>
      <c r="N45" s="60"/>
    </row>
    <row r="46" spans="1:14" ht="12.75">
      <c r="A46" s="45"/>
      <c r="B46" s="46"/>
      <c r="C46" s="46"/>
      <c r="D46" s="2" t="s">
        <v>49</v>
      </c>
      <c r="E46" s="48">
        <v>147</v>
      </c>
      <c r="F46" s="48"/>
      <c r="G46" s="48"/>
      <c r="H46" s="48"/>
      <c r="I46" s="48"/>
      <c r="J46" s="48"/>
      <c r="K46" s="48"/>
      <c r="L46" s="48"/>
      <c r="M46" s="48"/>
      <c r="N46" s="60"/>
    </row>
    <row r="47" spans="1:14" ht="12.75">
      <c r="A47" s="45"/>
      <c r="B47" s="46"/>
      <c r="C47" s="46"/>
      <c r="D47" s="2" t="s">
        <v>73</v>
      </c>
      <c r="E47" s="48">
        <v>9</v>
      </c>
      <c r="F47" s="48"/>
      <c r="G47" s="48"/>
      <c r="H47" s="48"/>
      <c r="I47" s="48"/>
      <c r="J47" s="48"/>
      <c r="K47" s="48"/>
      <c r="L47" s="48"/>
      <c r="M47" s="48"/>
      <c r="N47" s="60"/>
    </row>
    <row r="48" spans="1:14" ht="12.75">
      <c r="A48" s="45"/>
      <c r="B48" s="46"/>
      <c r="C48" s="46"/>
      <c r="D48" t="s">
        <v>148</v>
      </c>
      <c r="E48" s="48">
        <v>12</v>
      </c>
      <c r="F48" s="48"/>
      <c r="G48" s="48"/>
      <c r="H48" s="48"/>
      <c r="I48" s="48"/>
      <c r="J48" s="48"/>
      <c r="K48" s="48"/>
      <c r="L48" s="48"/>
      <c r="M48" s="48"/>
      <c r="N48" s="60"/>
    </row>
    <row r="49" spans="1:14" ht="12.75">
      <c r="A49" s="45"/>
      <c r="B49" s="46"/>
      <c r="C49" s="46"/>
      <c r="D49" t="s">
        <v>149</v>
      </c>
      <c r="E49" s="48">
        <v>10</v>
      </c>
      <c r="F49" s="48"/>
      <c r="G49" s="48"/>
      <c r="H49" s="48"/>
      <c r="I49" s="48"/>
      <c r="J49" s="48"/>
      <c r="K49" s="48"/>
      <c r="L49" s="48"/>
      <c r="M49" s="48"/>
      <c r="N49" s="60"/>
    </row>
    <row r="50" spans="1:14" ht="12.75">
      <c r="A50" s="45"/>
      <c r="B50" s="46"/>
      <c r="C50" s="46"/>
      <c r="D50" s="2" t="s">
        <v>93</v>
      </c>
      <c r="E50" s="48">
        <v>5</v>
      </c>
      <c r="F50" s="48"/>
      <c r="G50" s="48"/>
      <c r="H50" s="48"/>
      <c r="I50" s="48"/>
      <c r="J50" s="48"/>
      <c r="K50" s="48"/>
      <c r="L50" s="48"/>
      <c r="M50" s="48"/>
      <c r="N50" s="60"/>
    </row>
    <row r="51" spans="1:14" ht="12.75">
      <c r="A51" s="45"/>
      <c r="B51" s="46"/>
      <c r="C51" s="46"/>
      <c r="D51" t="s">
        <v>150</v>
      </c>
      <c r="E51" s="48"/>
      <c r="F51" s="48"/>
      <c r="G51" s="48"/>
      <c r="H51" s="48"/>
      <c r="I51" s="48"/>
      <c r="J51" s="48"/>
      <c r="K51" s="48"/>
      <c r="L51" s="48"/>
      <c r="M51" s="48"/>
      <c r="N51" s="60"/>
    </row>
    <row r="52" spans="1:14" ht="12.75">
      <c r="A52" s="45"/>
      <c r="B52" s="46"/>
      <c r="C52" s="46"/>
      <c r="D52" t="s">
        <v>151</v>
      </c>
      <c r="E52" s="48"/>
      <c r="F52" s="48"/>
      <c r="G52" s="48"/>
      <c r="H52" s="48"/>
      <c r="I52" s="48"/>
      <c r="J52" s="48"/>
      <c r="K52" s="48"/>
      <c r="L52" s="48"/>
      <c r="M52" s="48"/>
      <c r="N52" s="60"/>
    </row>
    <row r="53" spans="1:14" ht="12.75">
      <c r="A53" s="45"/>
      <c r="B53" s="46"/>
      <c r="C53" s="46"/>
      <c r="D53" t="s">
        <v>152</v>
      </c>
      <c r="E53" s="48"/>
      <c r="F53" s="48"/>
      <c r="G53" s="48"/>
      <c r="H53" s="48"/>
      <c r="I53" s="48"/>
      <c r="J53" s="48"/>
      <c r="K53" s="48"/>
      <c r="L53" s="48"/>
      <c r="M53" s="48"/>
      <c r="N53" s="60"/>
    </row>
    <row r="54" spans="1:14" ht="12.75">
      <c r="A54" s="45"/>
      <c r="B54" s="46"/>
      <c r="C54" s="46"/>
      <c r="D54" s="2" t="s">
        <v>153</v>
      </c>
      <c r="E54" s="48">
        <v>19</v>
      </c>
      <c r="F54" s="48"/>
      <c r="G54" s="48"/>
      <c r="H54" s="48"/>
      <c r="I54" s="48"/>
      <c r="J54" s="48"/>
      <c r="K54" s="48"/>
      <c r="L54" s="48"/>
      <c r="M54" s="48"/>
      <c r="N54" s="60"/>
    </row>
    <row r="55" spans="1:14" ht="12.75">
      <c r="A55" s="45"/>
      <c r="B55" s="46"/>
      <c r="C55" s="46"/>
      <c r="D55" s="2" t="s">
        <v>154</v>
      </c>
      <c r="E55" s="48"/>
      <c r="F55" s="48"/>
      <c r="G55" s="48"/>
      <c r="H55" s="48"/>
      <c r="I55" s="48"/>
      <c r="J55" s="48"/>
      <c r="K55" s="48"/>
      <c r="L55" s="48"/>
      <c r="M55" s="48"/>
      <c r="N55" s="60"/>
    </row>
    <row r="56" spans="1:14" ht="12.75">
      <c r="A56" s="45"/>
      <c r="B56" s="46"/>
      <c r="C56" s="46"/>
      <c r="D56" s="2" t="s">
        <v>155</v>
      </c>
      <c r="E56" s="48">
        <v>9</v>
      </c>
      <c r="F56" s="48"/>
      <c r="G56" s="48"/>
      <c r="H56" s="48"/>
      <c r="I56" s="48"/>
      <c r="J56" s="48"/>
      <c r="K56" s="48"/>
      <c r="L56" s="48"/>
      <c r="M56" s="48"/>
      <c r="N56" s="60"/>
    </row>
    <row r="57" spans="1:5" ht="12.75">
      <c r="A57" s="45"/>
      <c r="B57" s="46"/>
      <c r="C57" s="46"/>
      <c r="D57" s="2" t="s">
        <v>156</v>
      </c>
      <c r="E57" s="48"/>
    </row>
    <row r="58" spans="1:5" ht="12.75">
      <c r="A58" s="45"/>
      <c r="B58" s="46"/>
      <c r="C58" s="46"/>
      <c r="D58" s="32" t="s">
        <v>157</v>
      </c>
      <c r="E58" s="48"/>
    </row>
    <row r="59" spans="1:5" ht="12.75">
      <c r="A59" s="45"/>
      <c r="B59" s="46"/>
      <c r="C59" s="46"/>
      <c r="D59" s="32" t="s">
        <v>158</v>
      </c>
      <c r="E59" s="48"/>
    </row>
    <row r="60" spans="1:5" ht="12.75">
      <c r="A60" s="45"/>
      <c r="B60" s="46"/>
      <c r="C60" s="46"/>
      <c r="D60" s="32" t="s">
        <v>159</v>
      </c>
      <c r="E60" s="48"/>
    </row>
    <row r="61" spans="1:5" ht="12.75">
      <c r="A61" s="45"/>
      <c r="B61" s="46"/>
      <c r="C61" s="46"/>
      <c r="D61" s="2" t="s">
        <v>160</v>
      </c>
      <c r="E61" s="48"/>
    </row>
    <row r="62" spans="1:5" ht="12.75">
      <c r="A62" s="45"/>
      <c r="B62" s="46"/>
      <c r="C62" s="46"/>
      <c r="D62" s="2" t="s">
        <v>161</v>
      </c>
      <c r="E62" s="48">
        <v>1</v>
      </c>
    </row>
    <row r="63" spans="1:5" ht="12.75">
      <c r="A63" s="45"/>
      <c r="B63" s="46"/>
      <c r="C63" s="46"/>
      <c r="D63" t="s">
        <v>162</v>
      </c>
      <c r="E63" s="48"/>
    </row>
    <row r="64" spans="1:5" ht="12.75">
      <c r="A64" s="45"/>
      <c r="B64" s="46"/>
      <c r="C64" s="46"/>
      <c r="D64" t="s">
        <v>163</v>
      </c>
      <c r="E64" s="48">
        <v>12</v>
      </c>
    </row>
    <row r="65" spans="1:5" ht="12.75">
      <c r="A65" s="45"/>
      <c r="B65" s="46"/>
      <c r="C65" s="46"/>
      <c r="D65" s="32" t="s">
        <v>103</v>
      </c>
      <c r="E65" s="48"/>
    </row>
    <row r="66" spans="1:5" ht="12.75">
      <c r="A66" s="45"/>
      <c r="B66" s="46"/>
      <c r="C66" s="46"/>
      <c r="D66" s="2" t="s">
        <v>45</v>
      </c>
      <c r="E66" s="48">
        <v>1</v>
      </c>
    </row>
    <row r="67" spans="1:5" ht="12.75">
      <c r="A67" s="45"/>
      <c r="B67" s="46"/>
      <c r="C67" s="46"/>
      <c r="D67" s="2" t="s">
        <v>164</v>
      </c>
      <c r="E67" s="48"/>
    </row>
    <row r="68" spans="1:5" ht="12.75">
      <c r="A68" s="45"/>
      <c r="B68" s="46"/>
      <c r="C68" s="46"/>
      <c r="D68" s="2" t="s">
        <v>165</v>
      </c>
      <c r="E68" s="48"/>
    </row>
    <row r="69" spans="1:5" ht="12.75">
      <c r="A69" s="45"/>
      <c r="B69" s="46"/>
      <c r="C69" s="46"/>
      <c r="D69" s="2" t="s">
        <v>166</v>
      </c>
      <c r="E69" s="48"/>
    </row>
    <row r="70" spans="1:5" ht="12.75">
      <c r="A70" s="45"/>
      <c r="B70" s="46"/>
      <c r="C70" s="46"/>
      <c r="D70" s="2" t="s">
        <v>167</v>
      </c>
      <c r="E70" s="48"/>
    </row>
    <row r="71" spans="1:5" ht="12.75">
      <c r="A71" s="45"/>
      <c r="B71" s="46"/>
      <c r="C71" s="46"/>
      <c r="D71" s="2" t="s">
        <v>168</v>
      </c>
      <c r="E71" s="48"/>
    </row>
    <row r="72" spans="1:5" ht="12.75">
      <c r="A72" s="45"/>
      <c r="B72" s="46"/>
      <c r="C72" s="46"/>
      <c r="D72" s="32" t="s">
        <v>169</v>
      </c>
      <c r="E72" s="48">
        <v>6</v>
      </c>
    </row>
    <row r="73" spans="1:5" ht="12.75">
      <c r="A73" s="45"/>
      <c r="B73" s="46"/>
      <c r="C73" s="46"/>
      <c r="D73" s="2" t="s">
        <v>170</v>
      </c>
      <c r="E73" s="48"/>
    </row>
    <row r="74" spans="1:5" ht="12.75">
      <c r="A74" s="45"/>
      <c r="B74" s="46"/>
      <c r="C74" s="46"/>
      <c r="D74" s="32" t="s">
        <v>171</v>
      </c>
      <c r="E74" s="48"/>
    </row>
    <row r="75" spans="1:5" ht="12.75">
      <c r="A75" s="45"/>
      <c r="B75" s="46"/>
      <c r="C75" s="46"/>
      <c r="D75" s="2" t="s">
        <v>172</v>
      </c>
      <c r="E75" s="48"/>
    </row>
    <row r="76" spans="1:5" ht="12.75">
      <c r="A76" s="45"/>
      <c r="B76" s="46"/>
      <c r="C76" s="46"/>
      <c r="D76" s="32" t="s">
        <v>66</v>
      </c>
      <c r="E76" s="48"/>
    </row>
    <row r="77" spans="1:5" ht="12.75">
      <c r="A77" s="45"/>
      <c r="B77" s="46"/>
      <c r="C77" s="46"/>
      <c r="D77" s="32" t="s">
        <v>173</v>
      </c>
      <c r="E77" s="48"/>
    </row>
    <row r="78" spans="1:5" ht="12.75">
      <c r="A78" s="45"/>
      <c r="B78" s="46"/>
      <c r="C78" s="46"/>
      <c r="D78" s="2" t="s">
        <v>174</v>
      </c>
      <c r="E78" s="48"/>
    </row>
    <row r="79" spans="1:5" ht="12.75">
      <c r="A79" s="45"/>
      <c r="B79" s="46"/>
      <c r="C79" s="46"/>
      <c r="D79" s="32" t="s">
        <v>175</v>
      </c>
      <c r="E79" s="48"/>
    </row>
    <row r="80" spans="1:5" ht="12.75">
      <c r="A80" s="45"/>
      <c r="B80" s="46"/>
      <c r="C80" s="46"/>
      <c r="D80" s="2" t="s">
        <v>176</v>
      </c>
      <c r="E80" s="48"/>
    </row>
    <row r="81" spans="1:5" ht="12.75">
      <c r="A81" s="45"/>
      <c r="B81" s="46"/>
      <c r="C81" s="46"/>
      <c r="D81" s="2" t="s">
        <v>177</v>
      </c>
      <c r="E81" s="48"/>
    </row>
    <row r="82" spans="1:5" ht="12.75">
      <c r="A82" s="45"/>
      <c r="B82" s="46"/>
      <c r="C82" s="46"/>
      <c r="D82" s="32" t="s">
        <v>178</v>
      </c>
      <c r="E82" s="48"/>
    </row>
    <row r="83" spans="1:5" ht="12.75">
      <c r="A83" s="45"/>
      <c r="B83" s="46"/>
      <c r="C83" s="46"/>
      <c r="D83" s="2" t="s">
        <v>179</v>
      </c>
      <c r="E83" s="48"/>
    </row>
    <row r="84" spans="1:5" ht="12.75">
      <c r="A84" s="45"/>
      <c r="B84" s="46"/>
      <c r="C84" s="46"/>
      <c r="D84" s="2" t="s">
        <v>180</v>
      </c>
      <c r="E84" s="48"/>
    </row>
    <row r="85" spans="1:5" ht="12.75">
      <c r="A85" s="45"/>
      <c r="B85" s="46"/>
      <c r="C85" s="46"/>
      <c r="D85" t="s">
        <v>181</v>
      </c>
      <c r="E85" s="48"/>
    </row>
    <row r="86" spans="1:5" ht="12.75">
      <c r="A86" s="45"/>
      <c r="B86" s="46"/>
      <c r="C86" s="46"/>
      <c r="D86" s="32" t="s">
        <v>182</v>
      </c>
      <c r="E86" s="48"/>
    </row>
    <row r="87" spans="1:5" ht="12.75">
      <c r="A87" s="45"/>
      <c r="B87" s="46"/>
      <c r="C87" s="46"/>
      <c r="D87" s="32" t="s">
        <v>183</v>
      </c>
      <c r="E87" s="48"/>
    </row>
    <row r="88" spans="1:5" ht="12.75">
      <c r="A88" s="45"/>
      <c r="B88" s="46"/>
      <c r="C88" s="46"/>
      <c r="D88" s="2" t="s">
        <v>184</v>
      </c>
      <c r="E88" s="48"/>
    </row>
    <row r="89" spans="1:5" ht="12.75">
      <c r="A89" s="45"/>
      <c r="B89" s="46"/>
      <c r="C89" s="46"/>
      <c r="D89" s="32" t="s">
        <v>185</v>
      </c>
      <c r="E89" s="48">
        <v>17</v>
      </c>
    </row>
    <row r="90" spans="1:5" ht="12.75">
      <c r="A90" s="45"/>
      <c r="B90" s="46"/>
      <c r="C90" s="46"/>
      <c r="D90" s="47" t="s">
        <v>374</v>
      </c>
      <c r="E90" s="48">
        <v>23</v>
      </c>
    </row>
    <row r="91" spans="1:5" ht="12.75">
      <c r="A91" s="45"/>
      <c r="B91" s="46"/>
      <c r="C91" s="46"/>
      <c r="D91" s="47" t="s">
        <v>32</v>
      </c>
      <c r="E91" s="48">
        <v>7</v>
      </c>
    </row>
    <row r="92" spans="1:5" ht="12.75">
      <c r="A92" s="45"/>
      <c r="B92" s="46"/>
      <c r="C92" s="46"/>
      <c r="D92" s="47" t="s">
        <v>404</v>
      </c>
      <c r="E92" s="48">
        <v>3</v>
      </c>
    </row>
    <row r="93" spans="1:5" ht="12.75">
      <c r="A93" s="45"/>
      <c r="B93" s="46"/>
      <c r="C93" s="46"/>
      <c r="D93" s="47" t="s">
        <v>407</v>
      </c>
      <c r="E93" s="48">
        <v>2</v>
      </c>
    </row>
    <row r="94" spans="1:5" ht="12.75">
      <c r="A94" s="45"/>
      <c r="B94" s="46"/>
      <c r="C94" s="46"/>
      <c r="D94" s="47" t="s">
        <v>411</v>
      </c>
      <c r="E94" s="48">
        <v>1</v>
      </c>
    </row>
    <row r="95" spans="1:5" ht="12.75">
      <c r="A95" s="45"/>
      <c r="B95" s="46"/>
      <c r="C95" s="46"/>
      <c r="D95" s="47"/>
      <c r="E95" s="48"/>
    </row>
    <row r="96" spans="1:5" ht="12.75">
      <c r="A96" s="45"/>
      <c r="B96" s="46"/>
      <c r="C96" s="46"/>
      <c r="D96" s="47"/>
      <c r="E96" s="48"/>
    </row>
    <row r="97" spans="1:5" ht="12.75">
      <c r="A97" s="45"/>
      <c r="B97" s="46"/>
      <c r="C97" s="46"/>
      <c r="D97" s="47"/>
      <c r="E97" s="48"/>
    </row>
    <row r="98" spans="1:5" ht="12.75">
      <c r="A98" s="45"/>
      <c r="B98" s="46"/>
      <c r="C98" s="46"/>
      <c r="D98" s="47"/>
      <c r="E98" s="48"/>
    </row>
    <row r="99" spans="1:5" ht="12.75">
      <c r="A99" s="45"/>
      <c r="B99" s="46"/>
      <c r="C99" s="46"/>
      <c r="D99" s="47"/>
      <c r="E99" s="48"/>
    </row>
  </sheetData>
  <sheetProtection/>
  <mergeCells count="1">
    <mergeCell ref="A1:O1"/>
  </mergeCells>
  <printOptions/>
  <pageMargins left="0.5902777777777778" right="0.5902777777777778" top="0.8659722222222223" bottom="0.8659722222222223" header="0" footer="0.5118055555555556"/>
  <pageSetup firstPageNumber="1" useFirstPageNumber="1" fitToHeight="1" fitToWidth="1" horizontalDpi="300" verticalDpi="300" orientation="landscape" paperSize="9"/>
  <headerFooter alignWithMargins="0">
    <oddHeader>&amp;C&amp;"Times New Roman,obyčejné"&amp;12&amp;A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3"/>
  <sheetViews>
    <sheetView zoomScalePageLayoutView="0" workbookViewId="0" topLeftCell="A1">
      <selection activeCell="P2" sqref="P2"/>
    </sheetView>
  </sheetViews>
  <sheetFormatPr defaultColWidth="11.57421875" defaultRowHeight="12.75"/>
  <cols>
    <col min="1" max="1" width="7.00390625" style="1" customWidth="1"/>
    <col min="2" max="2" width="18.28125" style="0" customWidth="1"/>
    <col min="3" max="3" width="11.57421875" style="0" customWidth="1"/>
    <col min="4" max="4" width="23.140625" style="32" customWidth="1"/>
    <col min="5" max="5" width="8.00390625" style="3" customWidth="1"/>
    <col min="6" max="6" width="8.421875" style="3" customWidth="1"/>
    <col min="7" max="7" width="8.00390625" style="3" customWidth="1"/>
    <col min="8" max="8" width="9.28125" style="3" customWidth="1"/>
    <col min="9" max="9" width="10.421875" style="3" customWidth="1"/>
    <col min="10" max="10" width="9.421875" style="3" customWidth="1"/>
    <col min="11" max="11" width="8.421875" style="3" customWidth="1"/>
    <col min="12" max="12" width="8.7109375" style="3" customWidth="1"/>
    <col min="13" max="13" width="10.00390625" style="3" customWidth="1"/>
    <col min="14" max="14" width="8.8515625" style="53" customWidth="1"/>
    <col min="15" max="15" width="10.00390625" style="3" customWidth="1"/>
    <col min="16" max="16" width="11.57421875" style="3" customWidth="1"/>
  </cols>
  <sheetData>
    <row r="1" spans="1:15" ht="15">
      <c r="A1" s="83" t="s">
        <v>415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6" s="11" customFormat="1" ht="33.7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9" t="s">
        <v>12</v>
      </c>
      <c r="M2" s="9" t="s">
        <v>13</v>
      </c>
      <c r="N2" s="54" t="s">
        <v>14</v>
      </c>
      <c r="O2" s="8" t="s">
        <v>15</v>
      </c>
      <c r="P2" s="33"/>
    </row>
    <row r="3" spans="1:16" ht="12.75">
      <c r="A3" s="12" t="s">
        <v>17</v>
      </c>
      <c r="B3" s="13" t="s">
        <v>416</v>
      </c>
      <c r="C3" s="13" t="s">
        <v>209</v>
      </c>
      <c r="D3" s="34" t="s">
        <v>26</v>
      </c>
      <c r="E3" s="17">
        <v>2003</v>
      </c>
      <c r="F3" s="17">
        <v>9</v>
      </c>
      <c r="G3" s="17">
        <v>14</v>
      </c>
      <c r="H3" s="17">
        <v>14</v>
      </c>
      <c r="I3" s="17">
        <v>14</v>
      </c>
      <c r="J3" s="17">
        <v>14</v>
      </c>
      <c r="K3" s="17">
        <v>7</v>
      </c>
      <c r="L3" s="17">
        <v>7</v>
      </c>
      <c r="M3" s="17">
        <v>11</v>
      </c>
      <c r="N3" s="14">
        <v>14</v>
      </c>
      <c r="O3" s="61">
        <f>F3+G3+H3+I3+J3+K3+L3+M3+N3-K3</f>
        <v>97</v>
      </c>
      <c r="P3" s="3" t="s">
        <v>16</v>
      </c>
    </row>
    <row r="4" spans="1:15" ht="12.75">
      <c r="A4" s="12" t="s">
        <v>21</v>
      </c>
      <c r="B4" s="13" t="s">
        <v>417</v>
      </c>
      <c r="C4" s="13" t="s">
        <v>233</v>
      </c>
      <c r="D4" s="34" t="s">
        <v>49</v>
      </c>
      <c r="E4" s="17">
        <v>2003</v>
      </c>
      <c r="F4" s="17">
        <v>7</v>
      </c>
      <c r="G4" s="17">
        <v>11</v>
      </c>
      <c r="H4" s="17">
        <v>11</v>
      </c>
      <c r="I4" s="17">
        <v>11</v>
      </c>
      <c r="J4" s="17">
        <v>11</v>
      </c>
      <c r="K4" s="17">
        <v>11</v>
      </c>
      <c r="L4" s="17">
        <v>11</v>
      </c>
      <c r="M4" s="17">
        <v>14</v>
      </c>
      <c r="N4" s="14">
        <v>11</v>
      </c>
      <c r="O4" s="61">
        <f>F4+G4+H4+I4+J4+K4+L4+M4+N4-F4</f>
        <v>91</v>
      </c>
    </row>
    <row r="5" spans="1:15" ht="12.75">
      <c r="A5" s="12" t="s">
        <v>24</v>
      </c>
      <c r="B5" s="13" t="s">
        <v>418</v>
      </c>
      <c r="C5" s="13" t="s">
        <v>222</v>
      </c>
      <c r="D5" s="34" t="s">
        <v>20</v>
      </c>
      <c r="E5" s="17">
        <v>2003</v>
      </c>
      <c r="F5" s="17">
        <v>6</v>
      </c>
      <c r="G5" s="17">
        <v>9</v>
      </c>
      <c r="H5" s="17">
        <v>9</v>
      </c>
      <c r="I5" s="17">
        <v>4</v>
      </c>
      <c r="J5" s="17">
        <v>9</v>
      </c>
      <c r="K5" s="17">
        <v>9</v>
      </c>
      <c r="L5" s="17">
        <v>14</v>
      </c>
      <c r="M5" s="17"/>
      <c r="N5" s="14">
        <v>9</v>
      </c>
      <c r="O5" s="17">
        <f aca="true" t="shared" si="0" ref="O5:O43">F5+G5+H5+I5+J5+K5+L5+M5+N5</f>
        <v>69</v>
      </c>
    </row>
    <row r="6" spans="1:15" ht="12.75">
      <c r="A6" s="12" t="s">
        <v>27</v>
      </c>
      <c r="B6" s="24" t="s">
        <v>419</v>
      </c>
      <c r="C6" s="24" t="s">
        <v>420</v>
      </c>
      <c r="D6" s="25" t="s">
        <v>20</v>
      </c>
      <c r="E6" s="17">
        <v>2004</v>
      </c>
      <c r="F6" s="17">
        <v>3</v>
      </c>
      <c r="G6" s="17"/>
      <c r="H6" s="17">
        <v>7</v>
      </c>
      <c r="I6" s="17">
        <v>9</v>
      </c>
      <c r="J6" s="17"/>
      <c r="K6" s="17"/>
      <c r="L6" s="17"/>
      <c r="M6" s="17">
        <v>9</v>
      </c>
      <c r="N6" s="14">
        <v>3</v>
      </c>
      <c r="O6" s="17">
        <f t="shared" si="0"/>
        <v>31</v>
      </c>
    </row>
    <row r="7" spans="1:15" ht="12.75">
      <c r="A7" s="12" t="s">
        <v>29</v>
      </c>
      <c r="B7" s="13" t="s">
        <v>421</v>
      </c>
      <c r="C7" s="13" t="s">
        <v>422</v>
      </c>
      <c r="D7" s="34" t="s">
        <v>49</v>
      </c>
      <c r="E7" s="17">
        <v>2003</v>
      </c>
      <c r="F7" s="17"/>
      <c r="G7" s="17"/>
      <c r="H7" s="17">
        <v>2</v>
      </c>
      <c r="I7" s="17"/>
      <c r="J7" s="17"/>
      <c r="K7" s="17"/>
      <c r="L7" s="17">
        <v>4</v>
      </c>
      <c r="M7" s="62">
        <v>7</v>
      </c>
      <c r="N7" s="14">
        <v>2</v>
      </c>
      <c r="O7" s="17">
        <f t="shared" si="0"/>
        <v>15</v>
      </c>
    </row>
    <row r="8" spans="1:15" ht="12.75">
      <c r="A8" s="12" t="s">
        <v>33</v>
      </c>
      <c r="B8" s="13" t="s">
        <v>423</v>
      </c>
      <c r="C8" s="13" t="s">
        <v>424</v>
      </c>
      <c r="D8" s="34" t="s">
        <v>159</v>
      </c>
      <c r="E8" s="14">
        <v>2004</v>
      </c>
      <c r="F8" s="14"/>
      <c r="G8" s="14"/>
      <c r="H8" s="62">
        <v>6</v>
      </c>
      <c r="I8" s="14">
        <v>5</v>
      </c>
      <c r="J8" s="14"/>
      <c r="K8" s="56">
        <v>4</v>
      </c>
      <c r="L8" s="14"/>
      <c r="M8" s="15"/>
      <c r="N8" s="14"/>
      <c r="O8" s="17">
        <f t="shared" si="0"/>
        <v>15</v>
      </c>
    </row>
    <row r="9" spans="1:15" ht="12.75">
      <c r="A9" s="12" t="s">
        <v>36</v>
      </c>
      <c r="B9" s="13" t="s">
        <v>425</v>
      </c>
      <c r="C9" s="13" t="s">
        <v>265</v>
      </c>
      <c r="D9" s="34" t="s">
        <v>155</v>
      </c>
      <c r="E9" s="17">
        <v>2003</v>
      </c>
      <c r="F9" s="17">
        <v>14</v>
      </c>
      <c r="G9" s="17"/>
      <c r="H9" s="17"/>
      <c r="I9" s="17"/>
      <c r="J9" s="17"/>
      <c r="K9" s="17"/>
      <c r="L9" s="17"/>
      <c r="M9" s="17"/>
      <c r="N9" s="14"/>
      <c r="O9" s="17">
        <f t="shared" si="0"/>
        <v>14</v>
      </c>
    </row>
    <row r="10" spans="1:15" ht="12.75">
      <c r="A10" s="12" t="s">
        <v>39</v>
      </c>
      <c r="B10" s="13" t="s">
        <v>426</v>
      </c>
      <c r="C10" s="13" t="s">
        <v>427</v>
      </c>
      <c r="D10" s="34" t="s">
        <v>26</v>
      </c>
      <c r="E10" s="17">
        <v>2004</v>
      </c>
      <c r="F10" s="17"/>
      <c r="G10" s="17">
        <v>2</v>
      </c>
      <c r="H10" s="17">
        <v>3</v>
      </c>
      <c r="I10" s="17"/>
      <c r="J10" s="17">
        <v>5</v>
      </c>
      <c r="K10" s="17"/>
      <c r="L10" s="17"/>
      <c r="M10" s="17">
        <v>4</v>
      </c>
      <c r="N10" s="14"/>
      <c r="O10" s="17">
        <f t="shared" si="0"/>
        <v>14</v>
      </c>
    </row>
    <row r="11" spans="1:15" ht="12.75">
      <c r="A11" s="12" t="s">
        <v>42</v>
      </c>
      <c r="B11" s="13" t="s">
        <v>428</v>
      </c>
      <c r="C11" s="13" t="s">
        <v>424</v>
      </c>
      <c r="D11" s="34" t="s">
        <v>429</v>
      </c>
      <c r="E11" s="17">
        <v>2004</v>
      </c>
      <c r="F11" s="17"/>
      <c r="G11" s="17"/>
      <c r="H11" s="17"/>
      <c r="I11" s="17"/>
      <c r="J11" s="17"/>
      <c r="K11" s="17">
        <v>14</v>
      </c>
      <c r="L11" s="17"/>
      <c r="M11" s="17"/>
      <c r="N11" s="14"/>
      <c r="O11" s="17">
        <f t="shared" si="0"/>
        <v>14</v>
      </c>
    </row>
    <row r="12" spans="1:15" ht="12.75">
      <c r="A12" s="12" t="s">
        <v>46</v>
      </c>
      <c r="B12" s="13" t="s">
        <v>223</v>
      </c>
      <c r="C12" s="13" t="s">
        <v>422</v>
      </c>
      <c r="D12" s="34" t="s">
        <v>149</v>
      </c>
      <c r="E12" s="17">
        <v>2003</v>
      </c>
      <c r="F12" s="14"/>
      <c r="G12" s="17"/>
      <c r="H12" s="17"/>
      <c r="I12" s="17"/>
      <c r="J12" s="17"/>
      <c r="K12" s="17"/>
      <c r="L12" s="17">
        <v>9</v>
      </c>
      <c r="M12" s="17"/>
      <c r="N12" s="14">
        <v>5</v>
      </c>
      <c r="O12" s="17">
        <f t="shared" si="0"/>
        <v>14</v>
      </c>
    </row>
    <row r="13" spans="1:15" ht="12.75">
      <c r="A13" s="12" t="s">
        <v>50</v>
      </c>
      <c r="B13" s="13" t="s">
        <v>430</v>
      </c>
      <c r="C13" s="13" t="s">
        <v>209</v>
      </c>
      <c r="D13" s="34" t="s">
        <v>151</v>
      </c>
      <c r="E13" s="17">
        <v>2003</v>
      </c>
      <c r="F13" s="14"/>
      <c r="G13" s="17"/>
      <c r="H13" s="17"/>
      <c r="I13" s="17"/>
      <c r="J13" s="17"/>
      <c r="K13" s="17"/>
      <c r="L13" s="17">
        <v>6</v>
      </c>
      <c r="M13" s="17">
        <v>6</v>
      </c>
      <c r="N13" s="14"/>
      <c r="O13" s="17">
        <f t="shared" si="0"/>
        <v>12</v>
      </c>
    </row>
    <row r="14" spans="1:15" ht="12.75">
      <c r="A14" s="12" t="s">
        <v>54</v>
      </c>
      <c r="B14" s="13" t="s">
        <v>431</v>
      </c>
      <c r="C14" s="13" t="s">
        <v>222</v>
      </c>
      <c r="D14" s="34" t="s">
        <v>49</v>
      </c>
      <c r="E14" s="17">
        <v>2003</v>
      </c>
      <c r="F14" s="17"/>
      <c r="G14" s="17">
        <v>3</v>
      </c>
      <c r="H14" s="17">
        <v>1</v>
      </c>
      <c r="I14" s="17"/>
      <c r="J14" s="17">
        <v>7</v>
      </c>
      <c r="K14" s="17"/>
      <c r="L14" s="17"/>
      <c r="M14" s="17"/>
      <c r="N14" s="14">
        <v>1</v>
      </c>
      <c r="O14" s="17">
        <f t="shared" si="0"/>
        <v>12</v>
      </c>
    </row>
    <row r="15" spans="1:15" ht="12.75">
      <c r="A15" s="12" t="s">
        <v>56</v>
      </c>
      <c r="B15" s="13" t="s">
        <v>432</v>
      </c>
      <c r="C15" s="13" t="s">
        <v>433</v>
      </c>
      <c r="D15" s="34" t="s">
        <v>148</v>
      </c>
      <c r="E15" s="17">
        <v>2004</v>
      </c>
      <c r="F15" s="17">
        <v>5</v>
      </c>
      <c r="G15" s="17"/>
      <c r="H15" s="17"/>
      <c r="I15" s="17">
        <v>7</v>
      </c>
      <c r="J15" s="17"/>
      <c r="K15" s="17"/>
      <c r="L15" s="17"/>
      <c r="M15" s="17"/>
      <c r="N15" s="14"/>
      <c r="O15" s="17">
        <f t="shared" si="0"/>
        <v>12</v>
      </c>
    </row>
    <row r="16" spans="1:15" ht="12.75">
      <c r="A16" s="12" t="s">
        <v>60</v>
      </c>
      <c r="B16" s="13" t="s">
        <v>434</v>
      </c>
      <c r="C16" s="13" t="s">
        <v>427</v>
      </c>
      <c r="D16" s="34" t="s">
        <v>435</v>
      </c>
      <c r="E16" s="17" t="s">
        <v>381</v>
      </c>
      <c r="F16" s="26">
        <v>11</v>
      </c>
      <c r="G16" s="26"/>
      <c r="H16" s="26"/>
      <c r="I16" s="26"/>
      <c r="J16" s="26"/>
      <c r="K16" s="26"/>
      <c r="L16" s="26"/>
      <c r="M16" s="26"/>
      <c r="N16" s="56"/>
      <c r="O16" s="17">
        <f t="shared" si="0"/>
        <v>11</v>
      </c>
    </row>
    <row r="17" spans="1:15" ht="12.75">
      <c r="A17" s="12" t="s">
        <v>63</v>
      </c>
      <c r="B17" s="13" t="s">
        <v>436</v>
      </c>
      <c r="C17" s="13" t="s">
        <v>437</v>
      </c>
      <c r="D17" s="34" t="s">
        <v>149</v>
      </c>
      <c r="E17" s="17">
        <v>2004</v>
      </c>
      <c r="F17" s="14"/>
      <c r="G17" s="17"/>
      <c r="H17" s="17"/>
      <c r="I17" s="17"/>
      <c r="J17" s="17"/>
      <c r="K17" s="17"/>
      <c r="L17" s="17">
        <v>5</v>
      </c>
      <c r="M17" s="17"/>
      <c r="N17" s="14">
        <v>4</v>
      </c>
      <c r="O17" s="17">
        <f t="shared" si="0"/>
        <v>9</v>
      </c>
    </row>
    <row r="18" spans="1:15" ht="12.75">
      <c r="A18" s="12" t="s">
        <v>67</v>
      </c>
      <c r="B18" s="13" t="s">
        <v>438</v>
      </c>
      <c r="C18" s="13" t="s">
        <v>243</v>
      </c>
      <c r="D18" s="34" t="s">
        <v>49</v>
      </c>
      <c r="E18" s="17">
        <v>2004</v>
      </c>
      <c r="F18" s="17"/>
      <c r="G18" s="17">
        <v>1</v>
      </c>
      <c r="H18" s="17"/>
      <c r="I18" s="17">
        <v>1</v>
      </c>
      <c r="J18" s="17">
        <v>6</v>
      </c>
      <c r="K18" s="17">
        <v>1</v>
      </c>
      <c r="L18" s="17"/>
      <c r="M18" s="17"/>
      <c r="N18" s="14"/>
      <c r="O18" s="17">
        <f t="shared" si="0"/>
        <v>9</v>
      </c>
    </row>
    <row r="19" spans="1:15" ht="12.75">
      <c r="A19" s="12" t="s">
        <v>70</v>
      </c>
      <c r="B19" s="13" t="s">
        <v>439</v>
      </c>
      <c r="C19" s="13" t="s">
        <v>440</v>
      </c>
      <c r="D19" s="34" t="s">
        <v>151</v>
      </c>
      <c r="E19" s="17">
        <v>2004</v>
      </c>
      <c r="F19" s="17"/>
      <c r="G19" s="17"/>
      <c r="H19" s="17"/>
      <c r="I19" s="17"/>
      <c r="J19" s="17"/>
      <c r="K19" s="17"/>
      <c r="L19" s="17">
        <v>3</v>
      </c>
      <c r="M19" s="17">
        <v>5</v>
      </c>
      <c r="N19" s="14"/>
      <c r="O19" s="17">
        <f t="shared" si="0"/>
        <v>8</v>
      </c>
    </row>
    <row r="20" spans="1:15" ht="12.75">
      <c r="A20" s="12" t="s">
        <v>74</v>
      </c>
      <c r="B20" s="13" t="s">
        <v>441</v>
      </c>
      <c r="C20" s="13" t="s">
        <v>229</v>
      </c>
      <c r="D20" s="13" t="s">
        <v>108</v>
      </c>
      <c r="E20" s="17">
        <v>2003</v>
      </c>
      <c r="F20" s="17"/>
      <c r="G20" s="17"/>
      <c r="H20" s="17"/>
      <c r="I20" s="17"/>
      <c r="J20" s="17"/>
      <c r="K20" s="17"/>
      <c r="L20" s="17"/>
      <c r="M20" s="17"/>
      <c r="N20" s="14">
        <v>7</v>
      </c>
      <c r="O20" s="17">
        <f t="shared" si="0"/>
        <v>7</v>
      </c>
    </row>
    <row r="21" spans="1:15" ht="12.75">
      <c r="A21" s="12" t="s">
        <v>77</v>
      </c>
      <c r="B21" s="13" t="s">
        <v>442</v>
      </c>
      <c r="C21" s="13" t="s">
        <v>341</v>
      </c>
      <c r="D21" s="34" t="s">
        <v>148</v>
      </c>
      <c r="E21" s="17">
        <v>2003</v>
      </c>
      <c r="F21" s="17"/>
      <c r="G21" s="17"/>
      <c r="H21" s="17">
        <v>4</v>
      </c>
      <c r="I21" s="17"/>
      <c r="J21" s="17"/>
      <c r="K21" s="17"/>
      <c r="L21" s="17"/>
      <c r="M21" s="17">
        <v>3</v>
      </c>
      <c r="N21" s="14"/>
      <c r="O21" s="17">
        <f t="shared" si="0"/>
        <v>7</v>
      </c>
    </row>
    <row r="22" spans="1:15" ht="12.75">
      <c r="A22" s="12" t="s">
        <v>81</v>
      </c>
      <c r="B22" s="13" t="s">
        <v>443</v>
      </c>
      <c r="C22" s="13" t="s">
        <v>351</v>
      </c>
      <c r="D22" s="34" t="s">
        <v>163</v>
      </c>
      <c r="E22" s="17">
        <v>2003</v>
      </c>
      <c r="F22" s="17"/>
      <c r="G22" s="17">
        <v>7</v>
      </c>
      <c r="H22" s="17"/>
      <c r="I22" s="17"/>
      <c r="J22" s="17"/>
      <c r="K22" s="17"/>
      <c r="L22" s="17"/>
      <c r="M22" s="17"/>
      <c r="N22" s="14"/>
      <c r="O22" s="17">
        <f t="shared" si="0"/>
        <v>7</v>
      </c>
    </row>
    <row r="23" spans="1:15" ht="12.75">
      <c r="A23" s="12" t="s">
        <v>84</v>
      </c>
      <c r="B23" s="13" t="s">
        <v>217</v>
      </c>
      <c r="C23" s="13" t="s">
        <v>444</v>
      </c>
      <c r="D23" s="13" t="s">
        <v>26</v>
      </c>
      <c r="E23" s="17">
        <v>2003</v>
      </c>
      <c r="F23" s="17"/>
      <c r="G23" s="17"/>
      <c r="H23" s="17"/>
      <c r="I23" s="17"/>
      <c r="J23" s="17"/>
      <c r="K23" s="17"/>
      <c r="L23" s="17"/>
      <c r="M23" s="17"/>
      <c r="N23" s="14">
        <v>6</v>
      </c>
      <c r="O23" s="17">
        <f t="shared" si="0"/>
        <v>6</v>
      </c>
    </row>
    <row r="24" spans="1:15" ht="12.75">
      <c r="A24" s="12" t="s">
        <v>87</v>
      </c>
      <c r="B24" s="13" t="s">
        <v>445</v>
      </c>
      <c r="C24" s="13" t="s">
        <v>446</v>
      </c>
      <c r="D24" s="34" t="s">
        <v>45</v>
      </c>
      <c r="E24" s="17">
        <v>2003</v>
      </c>
      <c r="F24" s="17"/>
      <c r="G24" s="17"/>
      <c r="H24" s="17"/>
      <c r="I24" s="17">
        <v>6</v>
      </c>
      <c r="J24" s="17"/>
      <c r="K24" s="17"/>
      <c r="L24" s="17"/>
      <c r="M24" s="17"/>
      <c r="N24" s="14"/>
      <c r="O24" s="17">
        <f t="shared" si="0"/>
        <v>6</v>
      </c>
    </row>
    <row r="25" spans="1:15" ht="12.75">
      <c r="A25" s="12" t="s">
        <v>89</v>
      </c>
      <c r="B25" s="13" t="s">
        <v>447</v>
      </c>
      <c r="C25" s="13" t="s">
        <v>188</v>
      </c>
      <c r="D25" s="34" t="s">
        <v>164</v>
      </c>
      <c r="E25" s="17">
        <v>2003</v>
      </c>
      <c r="F25" s="17"/>
      <c r="G25" s="17">
        <v>6</v>
      </c>
      <c r="H25" s="17"/>
      <c r="I25" s="17"/>
      <c r="J25" s="17"/>
      <c r="K25" s="17"/>
      <c r="L25" s="17"/>
      <c r="M25" s="17"/>
      <c r="N25" s="14"/>
      <c r="O25" s="17">
        <f t="shared" si="0"/>
        <v>6</v>
      </c>
    </row>
    <row r="26" spans="1:15" ht="12.75">
      <c r="A26" s="12" t="s">
        <v>91</v>
      </c>
      <c r="B26" s="13" t="s">
        <v>428</v>
      </c>
      <c r="C26" s="13" t="s">
        <v>209</v>
      </c>
      <c r="D26" s="34" t="s">
        <v>429</v>
      </c>
      <c r="E26" s="14">
        <v>2004</v>
      </c>
      <c r="F26" s="17"/>
      <c r="G26" s="17"/>
      <c r="H26" s="17"/>
      <c r="I26" s="17"/>
      <c r="J26" s="17"/>
      <c r="K26" s="17">
        <v>6</v>
      </c>
      <c r="L26" s="17"/>
      <c r="M26" s="17"/>
      <c r="N26" s="14"/>
      <c r="O26" s="17">
        <f t="shared" si="0"/>
        <v>6</v>
      </c>
    </row>
    <row r="27" spans="1:15" ht="12.75">
      <c r="A27" s="12" t="s">
        <v>94</v>
      </c>
      <c r="B27" s="13" t="s">
        <v>448</v>
      </c>
      <c r="C27" s="13" t="s">
        <v>192</v>
      </c>
      <c r="D27" s="34" t="s">
        <v>49</v>
      </c>
      <c r="E27" s="17">
        <v>2004</v>
      </c>
      <c r="F27" s="17"/>
      <c r="G27" s="17"/>
      <c r="H27" s="17">
        <v>5</v>
      </c>
      <c r="I27" s="17"/>
      <c r="J27" s="17"/>
      <c r="K27" s="17"/>
      <c r="L27" s="17"/>
      <c r="M27" s="17"/>
      <c r="N27" s="14"/>
      <c r="O27" s="17">
        <f t="shared" si="0"/>
        <v>5</v>
      </c>
    </row>
    <row r="28" spans="1:15" ht="12.75">
      <c r="A28" s="12" t="s">
        <v>97</v>
      </c>
      <c r="B28" s="13" t="s">
        <v>449</v>
      </c>
      <c r="C28" s="13" t="s">
        <v>440</v>
      </c>
      <c r="D28" s="34" t="s">
        <v>163</v>
      </c>
      <c r="E28" s="17">
        <v>2003</v>
      </c>
      <c r="F28" s="17"/>
      <c r="G28" s="17">
        <v>5</v>
      </c>
      <c r="H28" s="17"/>
      <c r="I28" s="17"/>
      <c r="J28" s="17"/>
      <c r="K28" s="17"/>
      <c r="L28" s="17"/>
      <c r="M28" s="17"/>
      <c r="N28" s="14"/>
      <c r="O28" s="17">
        <f t="shared" si="0"/>
        <v>5</v>
      </c>
    </row>
    <row r="29" spans="1:15" ht="12.75">
      <c r="A29" s="12" t="s">
        <v>100</v>
      </c>
      <c r="B29" s="13" t="s">
        <v>450</v>
      </c>
      <c r="C29" s="13" t="s">
        <v>214</v>
      </c>
      <c r="D29" s="34"/>
      <c r="E29" s="17">
        <v>2003</v>
      </c>
      <c r="F29" s="17"/>
      <c r="G29" s="17"/>
      <c r="H29" s="17"/>
      <c r="I29" s="17"/>
      <c r="J29" s="17"/>
      <c r="K29" s="17">
        <v>5</v>
      </c>
      <c r="L29" s="17"/>
      <c r="M29" s="17"/>
      <c r="N29" s="14"/>
      <c r="O29" s="17">
        <f t="shared" si="0"/>
        <v>5</v>
      </c>
    </row>
    <row r="30" spans="1:15" ht="12.75">
      <c r="A30" s="12" t="s">
        <v>104</v>
      </c>
      <c r="B30" s="13" t="s">
        <v>451</v>
      </c>
      <c r="C30" s="13" t="s">
        <v>452</v>
      </c>
      <c r="D30" s="34" t="s">
        <v>173</v>
      </c>
      <c r="E30" s="17">
        <v>2003</v>
      </c>
      <c r="F30" s="17">
        <v>4</v>
      </c>
      <c r="G30" s="17"/>
      <c r="H30" s="17"/>
      <c r="I30" s="17"/>
      <c r="J30" s="17"/>
      <c r="K30" s="17"/>
      <c r="L30" s="17"/>
      <c r="M30" s="17"/>
      <c r="N30" s="14"/>
      <c r="O30" s="17">
        <f t="shared" si="0"/>
        <v>4</v>
      </c>
    </row>
    <row r="31" spans="1:16" s="46" customFormat="1" ht="12.75">
      <c r="A31" s="12" t="s">
        <v>106</v>
      </c>
      <c r="B31" s="13" t="s">
        <v>453</v>
      </c>
      <c r="C31" s="13" t="s">
        <v>209</v>
      </c>
      <c r="D31" s="34" t="s">
        <v>26</v>
      </c>
      <c r="E31" s="17">
        <v>2003</v>
      </c>
      <c r="F31" s="17"/>
      <c r="G31" s="17"/>
      <c r="H31" s="17"/>
      <c r="I31" s="17"/>
      <c r="J31" s="17">
        <v>4</v>
      </c>
      <c r="K31" s="17"/>
      <c r="L31" s="17"/>
      <c r="M31" s="17"/>
      <c r="N31" s="14"/>
      <c r="O31" s="17">
        <f t="shared" si="0"/>
        <v>4</v>
      </c>
      <c r="P31" s="48"/>
    </row>
    <row r="32" spans="1:15" ht="12.75">
      <c r="A32" s="12" t="s">
        <v>109</v>
      </c>
      <c r="B32" s="13" t="s">
        <v>454</v>
      </c>
      <c r="C32" s="13" t="s">
        <v>446</v>
      </c>
      <c r="D32" s="34" t="s">
        <v>163</v>
      </c>
      <c r="E32" s="17">
        <v>2003</v>
      </c>
      <c r="F32" s="17"/>
      <c r="G32" s="17">
        <v>4</v>
      </c>
      <c r="H32" s="17"/>
      <c r="I32" s="17"/>
      <c r="J32" s="17"/>
      <c r="K32" s="17"/>
      <c r="L32" s="17"/>
      <c r="M32" s="17"/>
      <c r="N32" s="14"/>
      <c r="O32" s="17">
        <f t="shared" si="0"/>
        <v>4</v>
      </c>
    </row>
    <row r="33" spans="1:15" ht="12.75">
      <c r="A33" s="12" t="s">
        <v>113</v>
      </c>
      <c r="B33" s="24" t="s">
        <v>455</v>
      </c>
      <c r="C33" s="24" t="s">
        <v>456</v>
      </c>
      <c r="D33" s="34" t="s">
        <v>20</v>
      </c>
      <c r="E33" s="17">
        <v>2004</v>
      </c>
      <c r="F33" s="17"/>
      <c r="G33" s="17"/>
      <c r="H33" s="17"/>
      <c r="I33" s="17"/>
      <c r="J33" s="17"/>
      <c r="K33" s="17">
        <v>3</v>
      </c>
      <c r="L33" s="17"/>
      <c r="M33" s="17"/>
      <c r="N33" s="14"/>
      <c r="O33" s="17">
        <f t="shared" si="0"/>
        <v>3</v>
      </c>
    </row>
    <row r="34" spans="1:15" ht="12.75">
      <c r="A34" s="12" t="s">
        <v>116</v>
      </c>
      <c r="B34" s="13" t="s">
        <v>457</v>
      </c>
      <c r="C34" s="13" t="s">
        <v>209</v>
      </c>
      <c r="D34" s="34" t="s">
        <v>10</v>
      </c>
      <c r="E34" s="17">
        <v>2004</v>
      </c>
      <c r="F34" s="17"/>
      <c r="G34" s="17"/>
      <c r="H34" s="17"/>
      <c r="I34" s="17"/>
      <c r="J34" s="17">
        <v>3</v>
      </c>
      <c r="K34" s="17"/>
      <c r="L34" s="17"/>
      <c r="M34" s="17"/>
      <c r="N34" s="14"/>
      <c r="O34" s="17">
        <f t="shared" si="0"/>
        <v>3</v>
      </c>
    </row>
    <row r="35" spans="1:15" ht="12.75">
      <c r="A35" s="12" t="s">
        <v>118</v>
      </c>
      <c r="B35" s="13" t="s">
        <v>458</v>
      </c>
      <c r="C35" s="13" t="s">
        <v>190</v>
      </c>
      <c r="D35" s="34" t="s">
        <v>148</v>
      </c>
      <c r="E35" s="17">
        <v>2003</v>
      </c>
      <c r="F35" s="17"/>
      <c r="G35" s="17"/>
      <c r="H35" s="17"/>
      <c r="I35" s="17">
        <v>3</v>
      </c>
      <c r="J35" s="17"/>
      <c r="K35" s="17"/>
      <c r="L35" s="17"/>
      <c r="M35" s="17"/>
      <c r="N35" s="14"/>
      <c r="O35" s="17">
        <f t="shared" si="0"/>
        <v>3</v>
      </c>
    </row>
    <row r="36" spans="1:15" ht="12.75">
      <c r="A36" s="12" t="s">
        <v>119</v>
      </c>
      <c r="B36" s="13" t="s">
        <v>249</v>
      </c>
      <c r="C36" s="13" t="s">
        <v>229</v>
      </c>
      <c r="D36" s="34" t="s">
        <v>20</v>
      </c>
      <c r="E36" s="17">
        <v>2004</v>
      </c>
      <c r="F36" s="17"/>
      <c r="G36" s="17"/>
      <c r="H36" s="17"/>
      <c r="I36" s="17"/>
      <c r="J36" s="17"/>
      <c r="K36" s="17">
        <v>2</v>
      </c>
      <c r="L36" s="17"/>
      <c r="M36" s="17"/>
      <c r="N36" s="14"/>
      <c r="O36" s="17">
        <f t="shared" si="0"/>
        <v>2</v>
      </c>
    </row>
    <row r="37" spans="1:15" ht="12.75">
      <c r="A37" s="12" t="s">
        <v>121</v>
      </c>
      <c r="B37" s="13" t="s">
        <v>459</v>
      </c>
      <c r="C37" s="13" t="s">
        <v>222</v>
      </c>
      <c r="D37" s="34" t="s">
        <v>103</v>
      </c>
      <c r="E37" s="17">
        <v>2003</v>
      </c>
      <c r="F37" s="17">
        <v>2</v>
      </c>
      <c r="G37" s="17"/>
      <c r="H37" s="17"/>
      <c r="I37" s="17"/>
      <c r="J37" s="17"/>
      <c r="K37" s="17"/>
      <c r="L37" s="17"/>
      <c r="M37" s="17"/>
      <c r="N37" s="14"/>
      <c r="O37" s="17">
        <f t="shared" si="0"/>
        <v>2</v>
      </c>
    </row>
    <row r="38" spans="1:15" ht="12.75">
      <c r="A38" s="12" t="s">
        <v>124</v>
      </c>
      <c r="B38" s="13" t="s">
        <v>460</v>
      </c>
      <c r="C38" s="13" t="s">
        <v>427</v>
      </c>
      <c r="D38" s="18" t="s">
        <v>148</v>
      </c>
      <c r="E38" s="17"/>
      <c r="F38" s="17"/>
      <c r="G38" s="17"/>
      <c r="H38" s="17"/>
      <c r="I38" s="17"/>
      <c r="J38" s="17"/>
      <c r="K38" s="17"/>
      <c r="L38" s="17"/>
      <c r="M38" s="17">
        <v>2</v>
      </c>
      <c r="N38" s="14"/>
      <c r="O38" s="17">
        <f t="shared" si="0"/>
        <v>2</v>
      </c>
    </row>
    <row r="39" spans="1:15" ht="12.75">
      <c r="A39" s="12" t="s">
        <v>127</v>
      </c>
      <c r="B39" s="13" t="s">
        <v>461</v>
      </c>
      <c r="C39" s="13" t="s">
        <v>194</v>
      </c>
      <c r="D39" s="34" t="s">
        <v>20</v>
      </c>
      <c r="E39" s="17">
        <v>2004</v>
      </c>
      <c r="F39" s="17"/>
      <c r="G39" s="17"/>
      <c r="H39" s="17"/>
      <c r="I39" s="17">
        <v>2</v>
      </c>
      <c r="J39" s="17"/>
      <c r="K39" s="17"/>
      <c r="L39" s="17"/>
      <c r="M39" s="17"/>
      <c r="N39" s="14"/>
      <c r="O39" s="17">
        <f t="shared" si="0"/>
        <v>2</v>
      </c>
    </row>
    <row r="40" spans="1:15" ht="12.75">
      <c r="A40" s="12" t="s">
        <v>129</v>
      </c>
      <c r="B40" s="13" t="s">
        <v>462</v>
      </c>
      <c r="C40" s="13" t="s">
        <v>424</v>
      </c>
      <c r="D40" s="34" t="s">
        <v>20</v>
      </c>
      <c r="E40" s="17">
        <v>2004</v>
      </c>
      <c r="F40" s="17"/>
      <c r="G40" s="17"/>
      <c r="H40" s="17"/>
      <c r="I40" s="17"/>
      <c r="J40" s="17"/>
      <c r="K40" s="17"/>
      <c r="L40" s="17">
        <v>2</v>
      </c>
      <c r="M40" s="17"/>
      <c r="N40" s="14"/>
      <c r="O40" s="17">
        <f t="shared" si="0"/>
        <v>2</v>
      </c>
    </row>
    <row r="41" spans="1:15" ht="12.75">
      <c r="A41" s="12" t="s">
        <v>131</v>
      </c>
      <c r="B41" s="13" t="s">
        <v>463</v>
      </c>
      <c r="C41" s="13" t="s">
        <v>360</v>
      </c>
      <c r="D41" s="18" t="s">
        <v>26</v>
      </c>
      <c r="E41" s="17"/>
      <c r="F41" s="17"/>
      <c r="G41" s="17"/>
      <c r="H41" s="17"/>
      <c r="I41" s="17"/>
      <c r="J41" s="17"/>
      <c r="K41" s="17"/>
      <c r="L41" s="17"/>
      <c r="M41" s="17">
        <v>1</v>
      </c>
      <c r="N41" s="14"/>
      <c r="O41" s="17">
        <f t="shared" si="0"/>
        <v>1</v>
      </c>
    </row>
    <row r="42" spans="1:15" ht="12.75">
      <c r="A42" s="12" t="s">
        <v>134</v>
      </c>
      <c r="B42" s="13" t="s">
        <v>464</v>
      </c>
      <c r="C42" s="13" t="s">
        <v>452</v>
      </c>
      <c r="D42" s="34" t="s">
        <v>153</v>
      </c>
      <c r="E42" s="17">
        <v>2003</v>
      </c>
      <c r="F42" s="17">
        <v>1</v>
      </c>
      <c r="G42" s="17"/>
      <c r="H42" s="17"/>
      <c r="I42" s="17"/>
      <c r="J42" s="17"/>
      <c r="K42" s="17"/>
      <c r="L42" s="17"/>
      <c r="M42" s="17"/>
      <c r="N42" s="14"/>
      <c r="O42" s="17">
        <f t="shared" si="0"/>
        <v>1</v>
      </c>
    </row>
    <row r="43" spans="1:15" ht="12.75">
      <c r="A43" s="12" t="s">
        <v>137</v>
      </c>
      <c r="B43" s="13" t="s">
        <v>465</v>
      </c>
      <c r="C43" s="13" t="s">
        <v>466</v>
      </c>
      <c r="D43" s="13" t="s">
        <v>171</v>
      </c>
      <c r="E43" s="17">
        <v>2004</v>
      </c>
      <c r="F43" s="17"/>
      <c r="G43" s="17"/>
      <c r="H43" s="17"/>
      <c r="I43" s="17"/>
      <c r="J43" s="17"/>
      <c r="K43" s="17"/>
      <c r="L43" s="17">
        <v>1</v>
      </c>
      <c r="M43" s="17"/>
      <c r="N43" s="14"/>
      <c r="O43" s="17">
        <f t="shared" si="0"/>
        <v>1</v>
      </c>
    </row>
    <row r="44" spans="1:15" ht="12.75">
      <c r="A44" s="40"/>
      <c r="B44" s="41"/>
      <c r="C44" s="41"/>
      <c r="D44" s="41"/>
      <c r="E44" s="43"/>
      <c r="F44" s="43"/>
      <c r="G44" s="43"/>
      <c r="H44" s="43"/>
      <c r="I44" s="43"/>
      <c r="J44" s="43"/>
      <c r="K44" s="43"/>
      <c r="L44" s="43"/>
      <c r="M44" s="43"/>
      <c r="N44" s="44"/>
      <c r="O44" s="43"/>
    </row>
    <row r="45" spans="1:15" ht="12.75">
      <c r="A45" s="40"/>
      <c r="B45" s="41"/>
      <c r="C45" s="41"/>
      <c r="D45" s="41"/>
      <c r="E45" s="43"/>
      <c r="F45" s="43"/>
      <c r="G45" s="43"/>
      <c r="H45" s="43"/>
      <c r="I45" s="43"/>
      <c r="J45" s="43"/>
      <c r="K45" s="43"/>
      <c r="L45" s="43"/>
      <c r="M45" s="43"/>
      <c r="N45" s="44"/>
      <c r="O45" s="43"/>
    </row>
    <row r="46" spans="1:15" ht="12.75">
      <c r="A46" s="40"/>
      <c r="B46" s="41"/>
      <c r="C46" s="41"/>
      <c r="D46" t="s">
        <v>147</v>
      </c>
      <c r="E46" s="43">
        <f>O5+O6+O36+O33+O39+O40</f>
        <v>109</v>
      </c>
      <c r="F46" s="43"/>
      <c r="G46" s="43"/>
      <c r="H46" s="43"/>
      <c r="I46" s="43"/>
      <c r="J46" s="43"/>
      <c r="K46" s="43"/>
      <c r="L46" s="43"/>
      <c r="M46" s="43"/>
      <c r="N46" s="44"/>
      <c r="O46" s="43"/>
    </row>
    <row r="47" spans="1:15" ht="12.75">
      <c r="A47" s="40"/>
      <c r="B47" s="41"/>
      <c r="C47" s="41"/>
      <c r="D47" s="2" t="s">
        <v>26</v>
      </c>
      <c r="E47" s="43">
        <f>O3+O23+O31+O41+O10</f>
        <v>122</v>
      </c>
      <c r="F47" s="43"/>
      <c r="G47" s="43"/>
      <c r="H47" s="43"/>
      <c r="I47" s="43"/>
      <c r="J47" s="43"/>
      <c r="K47" s="43"/>
      <c r="L47" s="43"/>
      <c r="M47" s="43"/>
      <c r="N47" s="44"/>
      <c r="O47" s="43"/>
    </row>
    <row r="48" spans="1:15" ht="12.75">
      <c r="A48" s="55"/>
      <c r="B48" s="41"/>
      <c r="C48" s="41"/>
      <c r="D48" s="2" t="s">
        <v>49</v>
      </c>
      <c r="E48" s="43">
        <f>O4+O7+O14+O18+O27</f>
        <v>132</v>
      </c>
      <c r="F48" s="43"/>
      <c r="G48" s="43"/>
      <c r="H48" s="43"/>
      <c r="I48" s="43"/>
      <c r="J48" s="43"/>
      <c r="K48" s="43"/>
      <c r="L48" s="43"/>
      <c r="M48" s="43"/>
      <c r="N48" s="44"/>
      <c r="O48" s="43"/>
    </row>
    <row r="49" ht="12.75">
      <c r="D49" s="2" t="s">
        <v>73</v>
      </c>
    </row>
    <row r="50" spans="4:5" ht="12.75">
      <c r="D50" t="s">
        <v>148</v>
      </c>
      <c r="E50" s="3">
        <v>25</v>
      </c>
    </row>
    <row r="51" spans="4:5" ht="12.75">
      <c r="D51" t="s">
        <v>149</v>
      </c>
      <c r="E51" s="3">
        <v>23</v>
      </c>
    </row>
    <row r="52" ht="12.75">
      <c r="D52" s="2" t="s">
        <v>93</v>
      </c>
    </row>
    <row r="53" ht="12.75">
      <c r="D53" t="s">
        <v>150</v>
      </c>
    </row>
    <row r="54" spans="4:5" ht="12.75">
      <c r="D54" t="s">
        <v>151</v>
      </c>
      <c r="E54" s="3">
        <v>20</v>
      </c>
    </row>
    <row r="55" ht="12.75">
      <c r="D55" t="s">
        <v>152</v>
      </c>
    </row>
    <row r="56" spans="4:5" ht="12.75">
      <c r="D56" s="2" t="s">
        <v>153</v>
      </c>
      <c r="E56" s="3">
        <v>1</v>
      </c>
    </row>
    <row r="57" ht="12.75">
      <c r="D57" s="2" t="s">
        <v>154</v>
      </c>
    </row>
    <row r="58" spans="4:5" ht="12.75">
      <c r="D58" s="2" t="s">
        <v>155</v>
      </c>
      <c r="E58" s="3">
        <v>14</v>
      </c>
    </row>
    <row r="59" ht="12.75">
      <c r="D59" s="2" t="s">
        <v>156</v>
      </c>
    </row>
    <row r="60" ht="12.75">
      <c r="D60" s="32" t="s">
        <v>157</v>
      </c>
    </row>
    <row r="61" ht="12.75">
      <c r="D61" s="32" t="s">
        <v>158</v>
      </c>
    </row>
    <row r="62" spans="4:5" ht="12.75">
      <c r="D62" s="32" t="s">
        <v>159</v>
      </c>
      <c r="E62" s="3">
        <v>15</v>
      </c>
    </row>
    <row r="63" ht="12.75">
      <c r="D63" s="2" t="s">
        <v>160</v>
      </c>
    </row>
    <row r="64" ht="12.75">
      <c r="D64" s="2" t="s">
        <v>161</v>
      </c>
    </row>
    <row r="65" ht="12.75">
      <c r="D65" t="s">
        <v>162</v>
      </c>
    </row>
    <row r="66" spans="4:5" ht="12.75">
      <c r="D66" t="s">
        <v>163</v>
      </c>
      <c r="E66" s="3">
        <v>16</v>
      </c>
    </row>
    <row r="67" spans="4:5" ht="12.75">
      <c r="D67" s="32" t="s">
        <v>103</v>
      </c>
      <c r="E67" s="3">
        <v>2</v>
      </c>
    </row>
    <row r="68" spans="4:5" ht="12.75">
      <c r="D68" s="2" t="s">
        <v>45</v>
      </c>
      <c r="E68" s="3">
        <v>6</v>
      </c>
    </row>
    <row r="69" spans="4:5" ht="12.75">
      <c r="D69" s="2" t="s">
        <v>164</v>
      </c>
      <c r="E69" s="3">
        <v>6</v>
      </c>
    </row>
    <row r="70" ht="12.75">
      <c r="D70" s="2" t="s">
        <v>165</v>
      </c>
    </row>
    <row r="71" ht="12.75">
      <c r="D71" s="2" t="s">
        <v>166</v>
      </c>
    </row>
    <row r="72" ht="12.75">
      <c r="D72" s="2" t="s">
        <v>167</v>
      </c>
    </row>
    <row r="73" ht="12.75">
      <c r="D73" s="2" t="s">
        <v>168</v>
      </c>
    </row>
    <row r="74" spans="4:5" ht="12.75">
      <c r="D74" s="32" t="s">
        <v>169</v>
      </c>
      <c r="E74" s="3">
        <v>7</v>
      </c>
    </row>
    <row r="75" ht="12.75">
      <c r="D75" s="2" t="s">
        <v>170</v>
      </c>
    </row>
    <row r="76" spans="4:5" ht="12.75">
      <c r="D76" s="32" t="s">
        <v>171</v>
      </c>
      <c r="E76" s="3">
        <v>1</v>
      </c>
    </row>
    <row r="77" ht="12.75">
      <c r="D77" s="2" t="s">
        <v>172</v>
      </c>
    </row>
    <row r="78" ht="12.75">
      <c r="D78" s="32" t="s">
        <v>66</v>
      </c>
    </row>
    <row r="79" spans="4:5" ht="12.75">
      <c r="D79" s="32" t="s">
        <v>173</v>
      </c>
      <c r="E79" s="3">
        <v>4</v>
      </c>
    </row>
    <row r="80" ht="12.75">
      <c r="D80" s="2" t="s">
        <v>174</v>
      </c>
    </row>
    <row r="81" ht="12.75">
      <c r="D81" s="32" t="s">
        <v>175</v>
      </c>
    </row>
    <row r="82" ht="12.75">
      <c r="D82" s="2" t="s">
        <v>176</v>
      </c>
    </row>
    <row r="83" ht="12.75">
      <c r="D83" s="2" t="s">
        <v>177</v>
      </c>
    </row>
    <row r="84" ht="12.75">
      <c r="D84" s="32" t="s">
        <v>178</v>
      </c>
    </row>
    <row r="85" ht="12.75">
      <c r="D85" s="2" t="s">
        <v>179</v>
      </c>
    </row>
    <row r="86" ht="12.75">
      <c r="D86" s="2" t="s">
        <v>180</v>
      </c>
    </row>
    <row r="87" ht="12.75">
      <c r="D87" t="s">
        <v>181</v>
      </c>
    </row>
    <row r="88" ht="12.75">
      <c r="D88" s="32" t="s">
        <v>182</v>
      </c>
    </row>
    <row r="89" ht="12.75">
      <c r="D89" s="32" t="s">
        <v>183</v>
      </c>
    </row>
    <row r="90" ht="12.75">
      <c r="D90" s="2" t="s">
        <v>184</v>
      </c>
    </row>
    <row r="91" ht="12.75">
      <c r="D91" s="32" t="s">
        <v>185</v>
      </c>
    </row>
    <row r="92" spans="4:5" ht="12.75">
      <c r="D92" s="32" t="s">
        <v>429</v>
      </c>
      <c r="E92" s="3">
        <v>20</v>
      </c>
    </row>
    <row r="93" spans="4:5" ht="12.75">
      <c r="D93" s="32" t="s">
        <v>435</v>
      </c>
      <c r="E93" s="3">
        <v>11</v>
      </c>
    </row>
  </sheetData>
  <sheetProtection/>
  <mergeCells count="1">
    <mergeCell ref="A1:O1"/>
  </mergeCells>
  <printOptions/>
  <pageMargins left="0.5902777777777778" right="0.5902777777777778" top="0.8659722222222223" bottom="0.8659722222222223" header="0.5118055555555556" footer="0.5118055555555556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7"/>
  <sheetViews>
    <sheetView zoomScalePageLayoutView="0" workbookViewId="0" topLeftCell="A1">
      <selection activeCell="P10" sqref="P10"/>
    </sheetView>
  </sheetViews>
  <sheetFormatPr defaultColWidth="11.57421875" defaultRowHeight="12.75"/>
  <cols>
    <col min="1" max="1" width="7.140625" style="1" customWidth="1"/>
    <col min="2" max="2" width="11.421875" style="0" customWidth="1"/>
    <col min="3" max="3" width="10.140625" style="0" customWidth="1"/>
    <col min="4" max="4" width="25.7109375" style="2" customWidth="1"/>
    <col min="5" max="5" width="8.00390625" style="3" customWidth="1"/>
    <col min="6" max="6" width="10.28125" style="3" customWidth="1"/>
    <col min="7" max="7" width="8.00390625" style="3" customWidth="1"/>
    <col min="8" max="8" width="9.28125" style="3" customWidth="1"/>
    <col min="9" max="9" width="10.421875" style="3" customWidth="1"/>
    <col min="10" max="10" width="9.421875" style="3" customWidth="1"/>
    <col min="11" max="11" width="8.8515625" style="3" customWidth="1"/>
    <col min="12" max="12" width="8.421875" style="3" customWidth="1"/>
    <col min="13" max="13" width="9.7109375" style="3" customWidth="1"/>
    <col min="14" max="14" width="9.57421875" style="3" customWidth="1"/>
    <col min="15" max="15" width="10.421875" style="4" customWidth="1"/>
    <col min="16" max="16" width="10.28125" style="3" customWidth="1"/>
  </cols>
  <sheetData>
    <row r="1" spans="1:15" ht="15">
      <c r="A1" s="83" t="s">
        <v>467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6" s="11" customFormat="1" ht="22.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9" t="s">
        <v>12</v>
      </c>
      <c r="M2" s="9" t="s">
        <v>13</v>
      </c>
      <c r="N2" s="9" t="s">
        <v>14</v>
      </c>
      <c r="O2" s="8" t="s">
        <v>15</v>
      </c>
      <c r="P2" s="33" t="s">
        <v>16</v>
      </c>
    </row>
    <row r="3" spans="1:16" ht="12.75">
      <c r="A3" s="12" t="s">
        <v>17</v>
      </c>
      <c r="B3" s="24" t="s">
        <v>468</v>
      </c>
      <c r="C3" s="24" t="s">
        <v>383</v>
      </c>
      <c r="D3" s="49" t="s">
        <v>151</v>
      </c>
      <c r="E3" s="26">
        <v>2001</v>
      </c>
      <c r="F3" s="56">
        <v>9</v>
      </c>
      <c r="G3" s="56">
        <v>11</v>
      </c>
      <c r="H3" s="56">
        <v>14</v>
      </c>
      <c r="I3" s="56">
        <v>11</v>
      </c>
      <c r="J3" s="56">
        <v>14</v>
      </c>
      <c r="K3" s="56">
        <v>11</v>
      </c>
      <c r="L3" s="56">
        <v>14</v>
      </c>
      <c r="M3" s="56">
        <v>14</v>
      </c>
      <c r="N3" s="56">
        <v>11</v>
      </c>
      <c r="O3" s="16">
        <f>F3+G3+H3+I3+J3+K3+L3+M3+N3-F3</f>
        <v>100</v>
      </c>
      <c r="P3" s="3" t="s">
        <v>16</v>
      </c>
    </row>
    <row r="4" spans="1:15" ht="12.75">
      <c r="A4" s="12" t="s">
        <v>21</v>
      </c>
      <c r="B4" s="13" t="s">
        <v>469</v>
      </c>
      <c r="C4" s="13" t="s">
        <v>31</v>
      </c>
      <c r="D4" s="18" t="s">
        <v>154</v>
      </c>
      <c r="E4" s="17">
        <v>2001</v>
      </c>
      <c r="F4" s="56">
        <v>11</v>
      </c>
      <c r="G4" s="56">
        <v>14</v>
      </c>
      <c r="H4" s="56"/>
      <c r="I4" s="56">
        <v>14</v>
      </c>
      <c r="J4" s="56">
        <v>11</v>
      </c>
      <c r="K4" s="56">
        <v>14</v>
      </c>
      <c r="L4" s="56">
        <v>11</v>
      </c>
      <c r="M4" s="56">
        <v>11</v>
      </c>
      <c r="N4" s="56">
        <v>7</v>
      </c>
      <c r="O4" s="14">
        <f aca="true" t="shared" si="0" ref="O4:O29">F4+G4+H4+I4+J4+K4+L4+M4+N4</f>
        <v>93</v>
      </c>
    </row>
    <row r="5" spans="1:15" ht="12.75">
      <c r="A5" s="12" t="s">
        <v>24</v>
      </c>
      <c r="B5" s="13" t="s">
        <v>470</v>
      </c>
      <c r="C5" s="13" t="s">
        <v>471</v>
      </c>
      <c r="D5" s="18" t="s">
        <v>49</v>
      </c>
      <c r="E5" s="17">
        <v>2002</v>
      </c>
      <c r="F5" s="56">
        <v>6</v>
      </c>
      <c r="G5" s="56">
        <v>9</v>
      </c>
      <c r="H5" s="56">
        <v>11</v>
      </c>
      <c r="I5" s="56">
        <v>9</v>
      </c>
      <c r="J5" s="56">
        <v>9</v>
      </c>
      <c r="K5" s="56">
        <v>9</v>
      </c>
      <c r="L5" s="56">
        <v>9</v>
      </c>
      <c r="M5" s="56"/>
      <c r="N5" s="56">
        <v>9</v>
      </c>
      <c r="O5" s="14">
        <f t="shared" si="0"/>
        <v>71</v>
      </c>
    </row>
    <row r="6" spans="1:15" ht="12.75">
      <c r="A6" s="12" t="s">
        <v>27</v>
      </c>
      <c r="B6" s="13" t="s">
        <v>472</v>
      </c>
      <c r="C6" s="13" t="s">
        <v>471</v>
      </c>
      <c r="D6" s="18" t="s">
        <v>473</v>
      </c>
      <c r="E6" s="17">
        <v>2002</v>
      </c>
      <c r="F6" s="56"/>
      <c r="G6" s="56">
        <v>6</v>
      </c>
      <c r="H6" s="56">
        <v>5</v>
      </c>
      <c r="I6" s="56">
        <v>5</v>
      </c>
      <c r="J6" s="56"/>
      <c r="K6" s="56">
        <v>7</v>
      </c>
      <c r="L6" s="56">
        <v>7</v>
      </c>
      <c r="M6" s="56">
        <v>9</v>
      </c>
      <c r="N6" s="56">
        <v>6</v>
      </c>
      <c r="O6" s="14">
        <f t="shared" si="0"/>
        <v>45</v>
      </c>
    </row>
    <row r="7" spans="1:15" ht="12.75">
      <c r="A7" s="12" t="s">
        <v>29</v>
      </c>
      <c r="B7" s="13" t="s">
        <v>474</v>
      </c>
      <c r="C7" s="13" t="s">
        <v>403</v>
      </c>
      <c r="D7" s="34" t="s">
        <v>49</v>
      </c>
      <c r="E7" s="14">
        <v>2002</v>
      </c>
      <c r="F7" s="56">
        <v>3</v>
      </c>
      <c r="G7" s="56">
        <v>7</v>
      </c>
      <c r="H7" s="56"/>
      <c r="I7" s="56">
        <v>3</v>
      </c>
      <c r="J7" s="56">
        <v>4</v>
      </c>
      <c r="K7" s="56"/>
      <c r="L7" s="56">
        <v>4</v>
      </c>
      <c r="M7" s="56">
        <v>5</v>
      </c>
      <c r="N7" s="56">
        <v>4</v>
      </c>
      <c r="O7" s="14">
        <f t="shared" si="0"/>
        <v>30</v>
      </c>
    </row>
    <row r="8" spans="1:15" ht="12.75">
      <c r="A8" s="12" t="s">
        <v>33</v>
      </c>
      <c r="B8" s="13" t="s">
        <v>475</v>
      </c>
      <c r="C8" s="13" t="s">
        <v>476</v>
      </c>
      <c r="D8" s="18" t="s">
        <v>477</v>
      </c>
      <c r="E8" s="17">
        <v>2001</v>
      </c>
      <c r="F8" s="56">
        <v>14</v>
      </c>
      <c r="G8" s="56"/>
      <c r="H8" s="56"/>
      <c r="I8" s="56"/>
      <c r="J8" s="56"/>
      <c r="K8" s="56"/>
      <c r="L8" s="56"/>
      <c r="M8" s="56"/>
      <c r="N8" s="56">
        <v>14</v>
      </c>
      <c r="O8" s="14">
        <f t="shared" si="0"/>
        <v>28</v>
      </c>
    </row>
    <row r="9" spans="1:15" ht="12.75">
      <c r="A9" s="12" t="s">
        <v>36</v>
      </c>
      <c r="B9" s="13" t="s">
        <v>478</v>
      </c>
      <c r="C9" s="13" t="s">
        <v>52</v>
      </c>
      <c r="D9" s="18" t="s">
        <v>148</v>
      </c>
      <c r="E9" s="17">
        <v>2001</v>
      </c>
      <c r="F9" s="56"/>
      <c r="G9" s="56"/>
      <c r="H9" s="56">
        <v>4</v>
      </c>
      <c r="I9" s="56">
        <v>4</v>
      </c>
      <c r="J9" s="56"/>
      <c r="K9" s="56">
        <v>6</v>
      </c>
      <c r="L9" s="56">
        <v>3</v>
      </c>
      <c r="M9" s="56">
        <v>6</v>
      </c>
      <c r="N9" s="56">
        <v>3</v>
      </c>
      <c r="O9" s="14">
        <f t="shared" si="0"/>
        <v>26</v>
      </c>
    </row>
    <row r="10" spans="1:15" ht="12.75">
      <c r="A10" s="12" t="s">
        <v>39</v>
      </c>
      <c r="B10" s="13" t="s">
        <v>479</v>
      </c>
      <c r="C10" s="13" t="s">
        <v>280</v>
      </c>
      <c r="D10" s="18" t="s">
        <v>49</v>
      </c>
      <c r="E10" s="17">
        <v>2001</v>
      </c>
      <c r="F10" s="56">
        <v>1</v>
      </c>
      <c r="G10" s="56">
        <v>2</v>
      </c>
      <c r="H10" s="56">
        <v>6</v>
      </c>
      <c r="I10" s="56">
        <v>6</v>
      </c>
      <c r="J10" s="56">
        <v>6</v>
      </c>
      <c r="K10" s="56"/>
      <c r="L10" s="56"/>
      <c r="M10" s="56"/>
      <c r="N10" s="56"/>
      <c r="O10" s="14">
        <f t="shared" si="0"/>
        <v>21</v>
      </c>
    </row>
    <row r="11" spans="1:15" ht="12.75">
      <c r="A11" s="12" t="s">
        <v>42</v>
      </c>
      <c r="B11" s="13" t="s">
        <v>480</v>
      </c>
      <c r="C11" s="13" t="s">
        <v>383</v>
      </c>
      <c r="D11" s="18" t="s">
        <v>49</v>
      </c>
      <c r="E11" s="17">
        <v>2001</v>
      </c>
      <c r="F11" s="56"/>
      <c r="G11" s="56">
        <v>1</v>
      </c>
      <c r="H11" s="56">
        <v>9</v>
      </c>
      <c r="I11" s="56">
        <v>7</v>
      </c>
      <c r="J11" s="56"/>
      <c r="K11" s="56"/>
      <c r="L11" s="56"/>
      <c r="M11" s="56"/>
      <c r="N11" s="56"/>
      <c r="O11" s="14">
        <f t="shared" si="0"/>
        <v>17</v>
      </c>
    </row>
    <row r="12" spans="1:15" ht="12.75">
      <c r="A12" s="12" t="s">
        <v>46</v>
      </c>
      <c r="B12" s="19" t="s">
        <v>481</v>
      </c>
      <c r="C12" s="13" t="s">
        <v>69</v>
      </c>
      <c r="D12" s="19" t="s">
        <v>151</v>
      </c>
      <c r="E12" s="21">
        <v>2001</v>
      </c>
      <c r="F12" s="56"/>
      <c r="G12" s="56"/>
      <c r="H12" s="56"/>
      <c r="I12" s="56"/>
      <c r="J12" s="56"/>
      <c r="K12" s="56"/>
      <c r="L12" s="56">
        <v>6</v>
      </c>
      <c r="M12" s="56">
        <v>7</v>
      </c>
      <c r="N12" s="56"/>
      <c r="O12" s="14">
        <f t="shared" si="0"/>
        <v>13</v>
      </c>
    </row>
    <row r="13" spans="1:15" ht="12.75">
      <c r="A13" s="12" t="s">
        <v>50</v>
      </c>
      <c r="B13" s="13" t="s">
        <v>482</v>
      </c>
      <c r="C13" s="13" t="s">
        <v>280</v>
      </c>
      <c r="D13" s="18" t="s">
        <v>483</v>
      </c>
      <c r="E13" s="17">
        <v>2001</v>
      </c>
      <c r="F13" s="56"/>
      <c r="G13" s="56">
        <v>4</v>
      </c>
      <c r="H13" s="56"/>
      <c r="I13" s="56"/>
      <c r="J13" s="56">
        <v>7</v>
      </c>
      <c r="K13" s="56"/>
      <c r="L13" s="56"/>
      <c r="M13" s="56"/>
      <c r="N13" s="56"/>
      <c r="O13" s="14">
        <f t="shared" si="0"/>
        <v>11</v>
      </c>
    </row>
    <row r="14" spans="1:15" ht="12.75">
      <c r="A14" s="12" t="s">
        <v>54</v>
      </c>
      <c r="B14" s="13" t="s">
        <v>484</v>
      </c>
      <c r="C14" s="13" t="s">
        <v>31</v>
      </c>
      <c r="D14" s="18" t="s">
        <v>49</v>
      </c>
      <c r="E14" s="17">
        <v>2001</v>
      </c>
      <c r="F14" s="56"/>
      <c r="G14" s="56"/>
      <c r="H14" s="56"/>
      <c r="I14" s="56"/>
      <c r="J14" s="56">
        <v>3</v>
      </c>
      <c r="K14" s="56">
        <v>4</v>
      </c>
      <c r="L14" s="56">
        <v>2</v>
      </c>
      <c r="M14" s="56"/>
      <c r="N14" s="56">
        <v>2</v>
      </c>
      <c r="O14" s="14">
        <f t="shared" si="0"/>
        <v>11</v>
      </c>
    </row>
    <row r="15" spans="1:15" ht="12.75">
      <c r="A15" s="12" t="s">
        <v>56</v>
      </c>
      <c r="B15" s="13" t="s">
        <v>485</v>
      </c>
      <c r="C15" s="13" t="s">
        <v>69</v>
      </c>
      <c r="D15" s="18" t="s">
        <v>473</v>
      </c>
      <c r="E15" s="17">
        <v>2001</v>
      </c>
      <c r="F15" s="56">
        <v>4</v>
      </c>
      <c r="G15" s="56"/>
      <c r="H15" s="56">
        <v>7</v>
      </c>
      <c r="I15" s="56"/>
      <c r="J15" s="56"/>
      <c r="K15" s="56"/>
      <c r="L15" s="56"/>
      <c r="M15" s="56"/>
      <c r="N15" s="56"/>
      <c r="O15" s="14">
        <f t="shared" si="0"/>
        <v>11</v>
      </c>
    </row>
    <row r="16" spans="1:15" ht="12.75">
      <c r="A16" s="12" t="s">
        <v>60</v>
      </c>
      <c r="B16" s="13" t="s">
        <v>486</v>
      </c>
      <c r="C16" s="13" t="s">
        <v>145</v>
      </c>
      <c r="D16" s="18" t="s">
        <v>163</v>
      </c>
      <c r="E16" s="17">
        <v>2002</v>
      </c>
      <c r="F16" s="56"/>
      <c r="G16" s="56">
        <v>3</v>
      </c>
      <c r="H16" s="56"/>
      <c r="I16" s="56"/>
      <c r="J16" s="56"/>
      <c r="K16" s="56"/>
      <c r="L16" s="56"/>
      <c r="M16" s="56"/>
      <c r="N16" s="56">
        <v>5</v>
      </c>
      <c r="O16" s="14">
        <f t="shared" si="0"/>
        <v>8</v>
      </c>
    </row>
    <row r="17" spans="1:15" ht="12.75">
      <c r="A17" s="12" t="s">
        <v>63</v>
      </c>
      <c r="B17" s="24" t="s">
        <v>487</v>
      </c>
      <c r="C17" s="24" t="s">
        <v>488</v>
      </c>
      <c r="D17" s="25" t="s">
        <v>162</v>
      </c>
      <c r="E17" s="26">
        <v>2001</v>
      </c>
      <c r="F17" s="56">
        <v>7</v>
      </c>
      <c r="G17" s="56"/>
      <c r="H17" s="56"/>
      <c r="I17" s="56"/>
      <c r="J17" s="56"/>
      <c r="K17" s="56"/>
      <c r="L17" s="56"/>
      <c r="M17" s="56"/>
      <c r="N17" s="56"/>
      <c r="O17" s="14">
        <f t="shared" si="0"/>
        <v>7</v>
      </c>
    </row>
    <row r="18" spans="1:15" ht="12.75">
      <c r="A18" s="12" t="s">
        <v>67</v>
      </c>
      <c r="B18" s="13" t="s">
        <v>489</v>
      </c>
      <c r="C18" s="13" t="s">
        <v>52</v>
      </c>
      <c r="D18" s="18" t="s">
        <v>157</v>
      </c>
      <c r="E18" s="17">
        <v>2001</v>
      </c>
      <c r="F18" s="56"/>
      <c r="G18" s="56"/>
      <c r="H18" s="56"/>
      <c r="I18" s="56">
        <v>2</v>
      </c>
      <c r="J18" s="56"/>
      <c r="K18" s="56">
        <v>5</v>
      </c>
      <c r="L18" s="56"/>
      <c r="M18" s="56"/>
      <c r="N18" s="56"/>
      <c r="O18" s="14">
        <f t="shared" si="0"/>
        <v>7</v>
      </c>
    </row>
    <row r="19" spans="1:15" ht="12.75">
      <c r="A19" s="12" t="s">
        <v>70</v>
      </c>
      <c r="B19" s="13" t="s">
        <v>490</v>
      </c>
      <c r="C19" s="13" t="s">
        <v>491</v>
      </c>
      <c r="D19" s="34" t="s">
        <v>149</v>
      </c>
      <c r="E19" s="14">
        <v>2001</v>
      </c>
      <c r="F19" s="56"/>
      <c r="G19" s="56"/>
      <c r="H19" s="56"/>
      <c r="I19" s="56"/>
      <c r="J19" s="56"/>
      <c r="K19" s="56"/>
      <c r="L19" s="56">
        <v>5</v>
      </c>
      <c r="M19" s="56"/>
      <c r="N19" s="56"/>
      <c r="O19" s="14">
        <f t="shared" si="0"/>
        <v>5</v>
      </c>
    </row>
    <row r="20" spans="1:15" ht="12.75">
      <c r="A20" s="12" t="s">
        <v>74</v>
      </c>
      <c r="B20" s="13" t="s">
        <v>492</v>
      </c>
      <c r="C20" s="13" t="s">
        <v>23</v>
      </c>
      <c r="D20" s="18" t="s">
        <v>7</v>
      </c>
      <c r="E20" s="17">
        <v>2002</v>
      </c>
      <c r="F20" s="56"/>
      <c r="G20" s="56">
        <v>5</v>
      </c>
      <c r="H20" s="56"/>
      <c r="I20" s="56"/>
      <c r="J20" s="56"/>
      <c r="K20" s="56"/>
      <c r="L20" s="56"/>
      <c r="M20" s="56"/>
      <c r="N20" s="56"/>
      <c r="O20" s="14">
        <f t="shared" si="0"/>
        <v>5</v>
      </c>
    </row>
    <row r="21" spans="1:15" ht="12.75">
      <c r="A21" s="12" t="s">
        <v>77</v>
      </c>
      <c r="B21" s="13" t="s">
        <v>110</v>
      </c>
      <c r="C21" s="13" t="s">
        <v>69</v>
      </c>
      <c r="D21" s="18" t="s">
        <v>112</v>
      </c>
      <c r="E21" s="17">
        <v>2002</v>
      </c>
      <c r="F21" s="56"/>
      <c r="G21" s="56"/>
      <c r="H21" s="56"/>
      <c r="I21" s="56"/>
      <c r="J21" s="56">
        <v>5</v>
      </c>
      <c r="K21" s="56"/>
      <c r="L21" s="63"/>
      <c r="M21" s="56"/>
      <c r="N21" s="56"/>
      <c r="O21" s="14">
        <f t="shared" si="0"/>
        <v>5</v>
      </c>
    </row>
    <row r="22" spans="1:15" ht="12.75">
      <c r="A22" s="12" t="s">
        <v>81</v>
      </c>
      <c r="B22" s="13" t="s">
        <v>493</v>
      </c>
      <c r="C22" s="13" t="s">
        <v>278</v>
      </c>
      <c r="D22" s="34" t="s">
        <v>168</v>
      </c>
      <c r="E22" s="17">
        <v>2002</v>
      </c>
      <c r="F22" s="56">
        <v>5</v>
      </c>
      <c r="G22" s="56"/>
      <c r="H22" s="56"/>
      <c r="I22" s="56"/>
      <c r="J22" s="56"/>
      <c r="K22" s="56"/>
      <c r="L22" s="56"/>
      <c r="M22" s="56"/>
      <c r="N22" s="56"/>
      <c r="O22" s="14">
        <f t="shared" si="0"/>
        <v>5</v>
      </c>
    </row>
    <row r="23" spans="1:15" ht="12.75">
      <c r="A23" s="12" t="s">
        <v>84</v>
      </c>
      <c r="B23" s="13" t="s">
        <v>312</v>
      </c>
      <c r="C23" s="13" t="s">
        <v>23</v>
      </c>
      <c r="D23" s="18" t="s">
        <v>183</v>
      </c>
      <c r="E23" s="17">
        <v>2001</v>
      </c>
      <c r="F23" s="56"/>
      <c r="G23" s="56"/>
      <c r="H23" s="56"/>
      <c r="I23" s="56"/>
      <c r="J23" s="56"/>
      <c r="K23" s="56">
        <v>3</v>
      </c>
      <c r="L23" s="56"/>
      <c r="M23" s="56"/>
      <c r="N23" s="56"/>
      <c r="O23" s="14">
        <f t="shared" si="0"/>
        <v>3</v>
      </c>
    </row>
    <row r="24" spans="1:15" ht="12.75">
      <c r="A24" s="12" t="s">
        <v>87</v>
      </c>
      <c r="B24" s="13" t="s">
        <v>494</v>
      </c>
      <c r="C24" s="13" t="s">
        <v>62</v>
      </c>
      <c r="D24" s="18" t="s">
        <v>148</v>
      </c>
      <c r="E24" s="17">
        <v>2002</v>
      </c>
      <c r="F24" s="56"/>
      <c r="G24" s="56"/>
      <c r="H24" s="56">
        <v>3</v>
      </c>
      <c r="I24" s="56"/>
      <c r="J24" s="56"/>
      <c r="K24" s="56"/>
      <c r="L24" s="56"/>
      <c r="M24" s="56"/>
      <c r="N24" s="56"/>
      <c r="O24" s="14">
        <f t="shared" si="0"/>
        <v>3</v>
      </c>
    </row>
    <row r="25" spans="1:15" ht="12.75">
      <c r="A25" s="12" t="s">
        <v>89</v>
      </c>
      <c r="B25" s="19" t="s">
        <v>495</v>
      </c>
      <c r="C25" s="13" t="s">
        <v>69</v>
      </c>
      <c r="D25" s="19" t="s">
        <v>496</v>
      </c>
      <c r="E25" s="21">
        <v>2002</v>
      </c>
      <c r="F25" s="56"/>
      <c r="G25" s="56"/>
      <c r="H25" s="56">
        <v>2</v>
      </c>
      <c r="I25" s="56"/>
      <c r="J25" s="56"/>
      <c r="K25" s="56"/>
      <c r="L25" s="56"/>
      <c r="M25" s="56"/>
      <c r="N25" s="56"/>
      <c r="O25" s="14">
        <f t="shared" si="0"/>
        <v>2</v>
      </c>
    </row>
    <row r="26" spans="1:15" ht="12.75">
      <c r="A26" s="12" t="s">
        <v>91</v>
      </c>
      <c r="B26" s="24" t="s">
        <v>497</v>
      </c>
      <c r="C26" s="24" t="s">
        <v>58</v>
      </c>
      <c r="D26" s="24" t="s">
        <v>152</v>
      </c>
      <c r="E26" s="26">
        <v>2002</v>
      </c>
      <c r="F26" s="56">
        <v>2</v>
      </c>
      <c r="G26" s="56"/>
      <c r="H26" s="56"/>
      <c r="I26" s="56"/>
      <c r="J26" s="56"/>
      <c r="K26" s="56"/>
      <c r="L26" s="56"/>
      <c r="M26" s="56"/>
      <c r="N26" s="56"/>
      <c r="O26" s="14">
        <f t="shared" si="0"/>
        <v>2</v>
      </c>
    </row>
    <row r="27" spans="1:15" ht="12.75">
      <c r="A27" s="12" t="s">
        <v>94</v>
      </c>
      <c r="B27" s="13" t="s">
        <v>498</v>
      </c>
      <c r="C27" s="13" t="s">
        <v>280</v>
      </c>
      <c r="D27" s="18" t="s">
        <v>20</v>
      </c>
      <c r="E27" s="17">
        <v>2002</v>
      </c>
      <c r="F27" s="56"/>
      <c r="G27" s="56"/>
      <c r="H27" s="56"/>
      <c r="I27" s="56"/>
      <c r="J27" s="56"/>
      <c r="K27" s="56"/>
      <c r="L27" s="56"/>
      <c r="M27" s="56"/>
      <c r="N27" s="56">
        <v>1</v>
      </c>
      <c r="O27" s="14">
        <f t="shared" si="0"/>
        <v>1</v>
      </c>
    </row>
    <row r="28" spans="1:15" ht="12.75">
      <c r="A28" s="12" t="s">
        <v>97</v>
      </c>
      <c r="B28" s="13" t="s">
        <v>499</v>
      </c>
      <c r="C28" s="13" t="s">
        <v>371</v>
      </c>
      <c r="D28" s="18" t="s">
        <v>20</v>
      </c>
      <c r="E28" s="17">
        <v>2002</v>
      </c>
      <c r="F28" s="56"/>
      <c r="G28" s="56"/>
      <c r="H28" s="56">
        <v>1</v>
      </c>
      <c r="I28" s="56"/>
      <c r="J28" s="56"/>
      <c r="K28" s="56"/>
      <c r="L28" s="56"/>
      <c r="M28" s="56"/>
      <c r="N28" s="56"/>
      <c r="O28" s="14">
        <f t="shared" si="0"/>
        <v>1</v>
      </c>
    </row>
    <row r="29" spans="1:15" ht="12.75">
      <c r="A29" s="12" t="s">
        <v>100</v>
      </c>
      <c r="B29" s="13" t="s">
        <v>500</v>
      </c>
      <c r="C29" s="13" t="s">
        <v>44</v>
      </c>
      <c r="D29" s="18" t="s">
        <v>473</v>
      </c>
      <c r="E29" s="17">
        <v>2002</v>
      </c>
      <c r="F29" s="56"/>
      <c r="G29" s="56"/>
      <c r="H29" s="56"/>
      <c r="I29" s="56">
        <v>1</v>
      </c>
      <c r="J29" s="56"/>
      <c r="K29" s="56"/>
      <c r="L29" s="56"/>
      <c r="M29" s="56"/>
      <c r="N29" s="56"/>
      <c r="O29" s="14">
        <f t="shared" si="0"/>
        <v>1</v>
      </c>
    </row>
    <row r="30" spans="1:15" ht="12.75">
      <c r="A30" s="40"/>
      <c r="B30" s="64"/>
      <c r="C30" s="64"/>
      <c r="D30" s="65"/>
      <c r="E30" s="30"/>
      <c r="F30" s="66"/>
      <c r="G30" s="66"/>
      <c r="H30" s="66"/>
      <c r="I30" s="66"/>
      <c r="J30" s="66"/>
      <c r="K30" s="66"/>
      <c r="L30" s="66"/>
      <c r="M30" s="66"/>
      <c r="N30" s="66"/>
      <c r="O30" s="44"/>
    </row>
    <row r="31" spans="1:14" ht="12.75">
      <c r="A31" s="45"/>
      <c r="B31" s="46"/>
      <c r="C31" s="46"/>
      <c r="D31" s="46"/>
      <c r="E31" s="48"/>
      <c r="F31" s="60"/>
      <c r="G31" s="60"/>
      <c r="H31" s="60"/>
      <c r="I31" s="60"/>
      <c r="J31" s="60"/>
      <c r="K31" s="60"/>
      <c r="L31" s="60"/>
      <c r="M31" s="60"/>
      <c r="N31" s="60"/>
    </row>
    <row r="32" spans="1:14" ht="12.75">
      <c r="A32" s="45"/>
      <c r="B32" s="46"/>
      <c r="C32" s="46"/>
      <c r="D32" t="s">
        <v>147</v>
      </c>
      <c r="E32" s="48">
        <f>O27+O28</f>
        <v>2</v>
      </c>
      <c r="F32" s="60"/>
      <c r="G32" s="60"/>
      <c r="H32" s="60"/>
      <c r="I32" s="60"/>
      <c r="J32" s="60"/>
      <c r="K32" s="60"/>
      <c r="L32" s="60"/>
      <c r="M32" s="60"/>
      <c r="N32" s="60"/>
    </row>
    <row r="33" spans="1:14" ht="12.75">
      <c r="A33" s="45"/>
      <c r="B33" s="46"/>
      <c r="C33" s="46"/>
      <c r="D33" s="2" t="s">
        <v>26</v>
      </c>
      <c r="E33" s="48">
        <v>57</v>
      </c>
      <c r="F33" s="60"/>
      <c r="G33" s="60"/>
      <c r="H33" s="60"/>
      <c r="I33" s="60"/>
      <c r="J33" s="60"/>
      <c r="K33" s="60"/>
      <c r="L33" s="60"/>
      <c r="M33" s="60"/>
      <c r="N33" s="60"/>
    </row>
    <row r="34" spans="1:14" ht="12.75">
      <c r="A34" s="45"/>
      <c r="B34" s="46"/>
      <c r="C34" s="46"/>
      <c r="D34" s="2" t="s">
        <v>49</v>
      </c>
      <c r="E34" s="48">
        <f>O5+O7+O10+O11+O13+O14</f>
        <v>161</v>
      </c>
      <c r="F34" s="60"/>
      <c r="G34" s="60"/>
      <c r="H34" s="60"/>
      <c r="I34" s="60"/>
      <c r="J34" s="60"/>
      <c r="K34" s="60"/>
      <c r="L34" s="60"/>
      <c r="M34" s="60"/>
      <c r="N34" s="60"/>
    </row>
    <row r="35" spans="1:14" ht="12.75">
      <c r="A35" s="45"/>
      <c r="B35" s="46"/>
      <c r="C35" s="46"/>
      <c r="D35" s="2" t="s">
        <v>73</v>
      </c>
      <c r="E35" s="48"/>
      <c r="F35" s="60"/>
      <c r="G35" s="60"/>
      <c r="H35" s="60"/>
      <c r="I35" s="60"/>
      <c r="J35" s="60"/>
      <c r="K35" s="60"/>
      <c r="L35" s="60"/>
      <c r="M35" s="60"/>
      <c r="N35" s="60"/>
    </row>
    <row r="36" spans="1:14" ht="12.75">
      <c r="A36" s="45"/>
      <c r="B36" s="46"/>
      <c r="C36" s="46"/>
      <c r="D36" t="s">
        <v>148</v>
      </c>
      <c r="E36" s="48">
        <v>29</v>
      </c>
      <c r="F36" s="60"/>
      <c r="G36" s="60"/>
      <c r="H36" s="60"/>
      <c r="I36" s="60"/>
      <c r="J36" s="60"/>
      <c r="K36" s="60"/>
      <c r="L36" s="60"/>
      <c r="M36" s="60"/>
      <c r="N36" s="60"/>
    </row>
    <row r="37" spans="1:14" ht="12.75">
      <c r="A37" s="45"/>
      <c r="B37" s="46"/>
      <c r="C37" s="46"/>
      <c r="D37" t="s">
        <v>149</v>
      </c>
      <c r="E37" s="48">
        <v>5</v>
      </c>
      <c r="F37" s="60"/>
      <c r="G37" s="60"/>
      <c r="H37" s="60"/>
      <c r="I37" s="60"/>
      <c r="J37" s="60"/>
      <c r="K37" s="60"/>
      <c r="L37" s="60"/>
      <c r="M37" s="60"/>
      <c r="N37" s="60"/>
    </row>
    <row r="38" spans="1:14" ht="12.75">
      <c r="A38" s="45"/>
      <c r="B38" s="46"/>
      <c r="C38" s="46"/>
      <c r="D38" s="2" t="s">
        <v>93</v>
      </c>
      <c r="E38" s="48"/>
      <c r="F38" s="60"/>
      <c r="G38" s="60"/>
      <c r="H38" s="60"/>
      <c r="I38" s="60"/>
      <c r="J38" s="60"/>
      <c r="K38" s="60"/>
      <c r="L38" s="60"/>
      <c r="M38" s="60"/>
      <c r="N38" s="60"/>
    </row>
    <row r="39" spans="1:14" ht="12.75">
      <c r="A39" s="45"/>
      <c r="B39" s="46"/>
      <c r="C39" s="46"/>
      <c r="D39" t="s">
        <v>150</v>
      </c>
      <c r="E39" s="48"/>
      <c r="F39" s="60"/>
      <c r="G39" s="60"/>
      <c r="H39" s="60"/>
      <c r="I39" s="60"/>
      <c r="J39" s="60"/>
      <c r="K39" s="60"/>
      <c r="L39" s="60"/>
      <c r="M39" s="60"/>
      <c r="N39" s="60"/>
    </row>
    <row r="40" spans="1:14" ht="12.75">
      <c r="A40" s="45"/>
      <c r="B40" s="46"/>
      <c r="C40" s="46"/>
      <c r="D40" t="s">
        <v>151</v>
      </c>
      <c r="E40" s="48">
        <v>122</v>
      </c>
      <c r="F40" s="60"/>
      <c r="G40" s="60"/>
      <c r="H40" s="60"/>
      <c r="I40" s="60"/>
      <c r="J40" s="60"/>
      <c r="K40" s="60"/>
      <c r="L40" s="60"/>
      <c r="M40" s="60"/>
      <c r="N40" s="60"/>
    </row>
    <row r="41" spans="1:14" ht="12.75">
      <c r="A41" s="45"/>
      <c r="B41" s="46"/>
      <c r="C41" s="46"/>
      <c r="D41" t="s">
        <v>152</v>
      </c>
      <c r="E41" s="48">
        <v>2</v>
      </c>
      <c r="F41" s="60"/>
      <c r="G41" s="60"/>
      <c r="H41" s="60"/>
      <c r="I41" s="60"/>
      <c r="J41" s="60"/>
      <c r="K41" s="60"/>
      <c r="L41" s="60"/>
      <c r="M41" s="60"/>
      <c r="N41" s="60"/>
    </row>
    <row r="42" spans="1:14" ht="12.75">
      <c r="A42" s="45"/>
      <c r="B42" s="46"/>
      <c r="C42" s="46"/>
      <c r="D42" s="2" t="s">
        <v>153</v>
      </c>
      <c r="E42" s="48"/>
      <c r="F42" s="60"/>
      <c r="G42" s="60"/>
      <c r="H42" s="60"/>
      <c r="I42" s="60"/>
      <c r="J42" s="60"/>
      <c r="K42" s="60"/>
      <c r="L42" s="60"/>
      <c r="M42" s="60"/>
      <c r="N42" s="60"/>
    </row>
    <row r="43" spans="1:14" ht="12.75">
      <c r="A43" s="45"/>
      <c r="B43" s="46"/>
      <c r="C43" s="46"/>
      <c r="D43" s="2" t="s">
        <v>154</v>
      </c>
      <c r="E43" s="48">
        <v>93</v>
      </c>
      <c r="F43" s="60"/>
      <c r="G43" s="60"/>
      <c r="H43" s="60"/>
      <c r="I43" s="60"/>
      <c r="J43" s="60"/>
      <c r="K43" s="60"/>
      <c r="L43" s="60"/>
      <c r="M43" s="60"/>
      <c r="N43" s="60"/>
    </row>
    <row r="44" spans="1:14" ht="12.75">
      <c r="A44" s="45"/>
      <c r="B44" s="46"/>
      <c r="C44" s="46"/>
      <c r="D44" s="2" t="s">
        <v>155</v>
      </c>
      <c r="E44" s="48"/>
      <c r="F44" s="60"/>
      <c r="G44" s="60"/>
      <c r="H44" s="60"/>
      <c r="I44" s="60"/>
      <c r="J44" s="60"/>
      <c r="K44" s="60"/>
      <c r="L44" s="60"/>
      <c r="M44" s="60"/>
      <c r="N44" s="60"/>
    </row>
    <row r="45" spans="1:14" ht="12.75">
      <c r="A45" s="45"/>
      <c r="B45" s="46"/>
      <c r="C45" s="46"/>
      <c r="D45" s="2" t="s">
        <v>156</v>
      </c>
      <c r="E45" s="48"/>
      <c r="F45" s="60"/>
      <c r="G45" s="60"/>
      <c r="H45" s="60"/>
      <c r="I45" s="60"/>
      <c r="J45" s="60"/>
      <c r="K45" s="60"/>
      <c r="L45" s="60"/>
      <c r="M45" s="60"/>
      <c r="N45" s="60"/>
    </row>
    <row r="46" spans="1:14" ht="12.75">
      <c r="A46" s="45"/>
      <c r="B46" s="46"/>
      <c r="C46" s="46"/>
      <c r="D46" s="32" t="s">
        <v>157</v>
      </c>
      <c r="E46" s="48">
        <v>7</v>
      </c>
      <c r="F46" s="60"/>
      <c r="G46" s="60"/>
      <c r="H46" s="60"/>
      <c r="I46" s="60"/>
      <c r="J46" s="60"/>
      <c r="K46" s="60"/>
      <c r="L46" s="60"/>
      <c r="M46" s="60"/>
      <c r="N46" s="60"/>
    </row>
    <row r="47" spans="1:14" ht="12.75">
      <c r="A47" s="45"/>
      <c r="B47" s="46"/>
      <c r="C47" s="46"/>
      <c r="D47" s="32" t="s">
        <v>158</v>
      </c>
      <c r="E47" s="48"/>
      <c r="F47" s="60"/>
      <c r="G47" s="60"/>
      <c r="H47" s="60"/>
      <c r="I47" s="60"/>
      <c r="J47" s="60"/>
      <c r="K47" s="60"/>
      <c r="L47" s="60"/>
      <c r="M47" s="60"/>
      <c r="N47" s="60"/>
    </row>
    <row r="48" spans="1:14" ht="12.75">
      <c r="A48" s="45"/>
      <c r="B48" s="46"/>
      <c r="C48" s="46"/>
      <c r="D48" s="32" t="s">
        <v>159</v>
      </c>
      <c r="E48" s="48"/>
      <c r="F48" s="60"/>
      <c r="G48" s="60"/>
      <c r="H48" s="60"/>
      <c r="I48" s="60"/>
      <c r="J48" s="60"/>
      <c r="K48" s="60"/>
      <c r="L48" s="60"/>
      <c r="M48" s="60"/>
      <c r="N48" s="60"/>
    </row>
    <row r="49" spans="1:14" ht="12.75">
      <c r="A49" s="45"/>
      <c r="B49" s="46"/>
      <c r="C49" s="46"/>
      <c r="D49" s="2" t="s">
        <v>160</v>
      </c>
      <c r="E49" s="48"/>
      <c r="F49" s="60"/>
      <c r="G49" s="60"/>
      <c r="H49" s="60"/>
      <c r="I49" s="60"/>
      <c r="J49" s="60"/>
      <c r="K49" s="60"/>
      <c r="L49" s="60"/>
      <c r="M49" s="60"/>
      <c r="N49" s="60"/>
    </row>
    <row r="50" spans="1:5" ht="12.75">
      <c r="A50" s="45"/>
      <c r="B50" s="46"/>
      <c r="C50" s="46"/>
      <c r="D50" s="2" t="s">
        <v>161</v>
      </c>
      <c r="E50" s="48"/>
    </row>
    <row r="51" spans="1:5" ht="12.75">
      <c r="A51" s="45"/>
      <c r="B51" s="46"/>
      <c r="C51" s="46"/>
      <c r="D51" t="s">
        <v>162</v>
      </c>
      <c r="E51" s="48">
        <v>7</v>
      </c>
    </row>
    <row r="52" spans="1:5" ht="12.75">
      <c r="A52" s="45"/>
      <c r="B52" s="46"/>
      <c r="C52" s="46"/>
      <c r="D52" t="s">
        <v>163</v>
      </c>
      <c r="E52" s="48">
        <v>8</v>
      </c>
    </row>
    <row r="53" spans="1:5" ht="12.75">
      <c r="A53" s="45"/>
      <c r="B53" s="46"/>
      <c r="C53" s="46"/>
      <c r="D53" s="32" t="s">
        <v>103</v>
      </c>
      <c r="E53" s="48"/>
    </row>
    <row r="54" spans="1:5" ht="12.75">
      <c r="A54" s="45"/>
      <c r="B54" s="46"/>
      <c r="C54" s="46"/>
      <c r="D54" s="2" t="s">
        <v>45</v>
      </c>
      <c r="E54" s="48"/>
    </row>
    <row r="55" spans="1:5" ht="12.75">
      <c r="A55" s="45"/>
      <c r="B55" s="46"/>
      <c r="C55" s="46"/>
      <c r="D55" s="2" t="s">
        <v>164</v>
      </c>
      <c r="E55" s="48"/>
    </row>
    <row r="56" spans="1:5" ht="12.75">
      <c r="A56" s="45"/>
      <c r="B56" s="46"/>
      <c r="C56" s="46"/>
      <c r="D56" s="2" t="s">
        <v>165</v>
      </c>
      <c r="E56" s="48"/>
    </row>
    <row r="57" spans="1:5" ht="12.75">
      <c r="A57" s="45"/>
      <c r="B57" s="46"/>
      <c r="C57" s="46"/>
      <c r="D57" s="2" t="s">
        <v>166</v>
      </c>
      <c r="E57" s="48"/>
    </row>
    <row r="58" spans="1:5" ht="12.75">
      <c r="A58" s="45"/>
      <c r="B58" s="46"/>
      <c r="C58" s="46"/>
      <c r="D58" s="2" t="s">
        <v>167</v>
      </c>
      <c r="E58" s="48"/>
    </row>
    <row r="59" spans="1:5" ht="12.75">
      <c r="A59" s="45"/>
      <c r="B59" s="46"/>
      <c r="C59" s="46"/>
      <c r="D59" s="2" t="s">
        <v>168</v>
      </c>
      <c r="E59" s="48">
        <v>5</v>
      </c>
    </row>
    <row r="60" spans="1:5" ht="12.75">
      <c r="A60" s="45"/>
      <c r="B60" s="46"/>
      <c r="C60" s="46"/>
      <c r="D60" s="32" t="s">
        <v>169</v>
      </c>
      <c r="E60" s="48"/>
    </row>
    <row r="61" spans="1:5" ht="12.75">
      <c r="A61" s="45"/>
      <c r="B61" s="46"/>
      <c r="C61" s="46"/>
      <c r="D61" s="2" t="s">
        <v>170</v>
      </c>
      <c r="E61" s="48"/>
    </row>
    <row r="62" spans="1:5" ht="12.75">
      <c r="A62" s="45"/>
      <c r="B62" s="46"/>
      <c r="C62" s="46"/>
      <c r="D62" s="32" t="s">
        <v>171</v>
      </c>
      <c r="E62" s="48"/>
    </row>
    <row r="63" spans="1:5" ht="12.75">
      <c r="A63" s="45"/>
      <c r="B63" s="46"/>
      <c r="C63" s="46"/>
      <c r="D63" s="2" t="s">
        <v>172</v>
      </c>
      <c r="E63" s="48"/>
    </row>
    <row r="64" spans="1:5" ht="12.75">
      <c r="A64" s="45"/>
      <c r="B64" s="46"/>
      <c r="C64" s="46"/>
      <c r="D64" s="32" t="s">
        <v>66</v>
      </c>
      <c r="E64" s="48"/>
    </row>
    <row r="65" spans="1:5" ht="12.75">
      <c r="A65" s="45"/>
      <c r="B65" s="46"/>
      <c r="C65" s="46"/>
      <c r="D65" s="32" t="s">
        <v>173</v>
      </c>
      <c r="E65" s="48"/>
    </row>
    <row r="66" spans="1:5" ht="12.75">
      <c r="A66" s="45"/>
      <c r="B66" s="46"/>
      <c r="C66" s="46"/>
      <c r="D66" s="2" t="s">
        <v>174</v>
      </c>
      <c r="E66" s="48"/>
    </row>
    <row r="67" spans="1:5" ht="12.75">
      <c r="A67" s="45"/>
      <c r="B67" s="46"/>
      <c r="C67" s="46"/>
      <c r="D67" s="32" t="s">
        <v>175</v>
      </c>
      <c r="E67" s="48"/>
    </row>
    <row r="68" spans="1:5" ht="12.75">
      <c r="A68" s="45"/>
      <c r="B68" s="46"/>
      <c r="C68" s="46"/>
      <c r="D68" s="2" t="s">
        <v>176</v>
      </c>
      <c r="E68" s="48"/>
    </row>
    <row r="69" spans="1:5" ht="12.75">
      <c r="A69" s="45"/>
      <c r="B69" s="46"/>
      <c r="C69" s="46"/>
      <c r="D69" s="2" t="s">
        <v>177</v>
      </c>
      <c r="E69" s="48"/>
    </row>
    <row r="70" spans="1:5" ht="12.75">
      <c r="A70" s="45"/>
      <c r="B70" s="46"/>
      <c r="C70" s="46"/>
      <c r="D70" s="32" t="s">
        <v>178</v>
      </c>
      <c r="E70" s="48"/>
    </row>
    <row r="71" spans="1:5" ht="12.75">
      <c r="A71" s="45"/>
      <c r="B71" s="46"/>
      <c r="C71" s="46"/>
      <c r="D71" s="2" t="s">
        <v>179</v>
      </c>
      <c r="E71" s="48"/>
    </row>
    <row r="72" spans="1:5" ht="12.75">
      <c r="A72" s="45"/>
      <c r="B72" s="46"/>
      <c r="C72" s="46"/>
      <c r="D72" s="2" t="s">
        <v>180</v>
      </c>
      <c r="E72" s="48"/>
    </row>
    <row r="73" spans="1:5" ht="12.75">
      <c r="A73" s="45"/>
      <c r="B73" s="46"/>
      <c r="C73" s="46"/>
      <c r="D73" t="s">
        <v>181</v>
      </c>
      <c r="E73" s="48"/>
    </row>
    <row r="74" spans="1:5" ht="12.75">
      <c r="A74" s="45"/>
      <c r="B74" s="46"/>
      <c r="C74" s="46"/>
      <c r="D74" s="32" t="s">
        <v>182</v>
      </c>
      <c r="E74" s="48"/>
    </row>
    <row r="75" spans="1:5" ht="12.75">
      <c r="A75" s="45"/>
      <c r="B75" s="46"/>
      <c r="C75" s="46"/>
      <c r="D75" s="32" t="s">
        <v>183</v>
      </c>
      <c r="E75" s="48">
        <v>3</v>
      </c>
    </row>
    <row r="76" spans="1:5" ht="12.75">
      <c r="A76" s="45"/>
      <c r="B76" s="46"/>
      <c r="C76" s="46"/>
      <c r="D76" s="2" t="s">
        <v>184</v>
      </c>
      <c r="E76" s="48"/>
    </row>
    <row r="77" spans="1:5" ht="12.75">
      <c r="A77" s="45"/>
      <c r="B77" s="46"/>
      <c r="C77" s="46"/>
      <c r="D77" s="32" t="s">
        <v>185</v>
      </c>
      <c r="E77" s="48"/>
    </row>
    <row r="78" spans="1:5" ht="12.75">
      <c r="A78" s="45"/>
      <c r="B78" s="46"/>
      <c r="C78" s="46"/>
      <c r="D78" s="52" t="s">
        <v>477</v>
      </c>
      <c r="E78" s="48">
        <v>28</v>
      </c>
    </row>
    <row r="79" spans="1:5" ht="12.75">
      <c r="A79" s="45"/>
      <c r="B79" s="46"/>
      <c r="C79" s="46"/>
      <c r="D79" s="52" t="s">
        <v>112</v>
      </c>
      <c r="E79" s="48">
        <v>5</v>
      </c>
    </row>
    <row r="80" spans="1:5" ht="12.75">
      <c r="A80" s="45"/>
      <c r="B80" s="46"/>
      <c r="C80" s="46"/>
      <c r="D80" s="52"/>
      <c r="E80" s="48"/>
    </row>
    <row r="81" spans="1:5" ht="12.75">
      <c r="A81" s="45"/>
      <c r="B81" s="46"/>
      <c r="C81" s="46"/>
      <c r="D81" s="52"/>
      <c r="E81" s="48"/>
    </row>
    <row r="82" spans="1:5" ht="12.75">
      <c r="A82" s="45"/>
      <c r="B82" s="46"/>
      <c r="C82" s="46"/>
      <c r="D82" s="52"/>
      <c r="E82" s="48"/>
    </row>
    <row r="83" spans="1:5" ht="12.75">
      <c r="A83" s="45"/>
      <c r="B83" s="46"/>
      <c r="C83" s="46"/>
      <c r="D83" s="52"/>
      <c r="E83" s="48"/>
    </row>
    <row r="84" spans="1:5" ht="12.75">
      <c r="A84" s="45"/>
      <c r="B84" s="46"/>
      <c r="C84" s="46"/>
      <c r="D84" s="52"/>
      <c r="E84" s="48"/>
    </row>
    <row r="85" spans="1:5" ht="12.75">
      <c r="A85" s="45"/>
      <c r="B85" s="46"/>
      <c r="C85" s="46"/>
      <c r="D85" s="52"/>
      <c r="E85" s="48"/>
    </row>
    <row r="86" spans="1:5" ht="12.75">
      <c r="A86" s="45"/>
      <c r="B86" s="46"/>
      <c r="C86" s="46"/>
      <c r="D86" s="52"/>
      <c r="E86" s="48"/>
    </row>
    <row r="87" spans="1:5" ht="12.75">
      <c r="A87" s="45"/>
      <c r="B87" s="46"/>
      <c r="C87" s="46"/>
      <c r="D87" s="52"/>
      <c r="E87" s="48"/>
    </row>
  </sheetData>
  <sheetProtection/>
  <mergeCells count="1">
    <mergeCell ref="A1:O1"/>
  </mergeCells>
  <printOptions/>
  <pageMargins left="0.40972222222222227" right="0.45972222222222225" top="1.0527777777777778" bottom="1.0527777777777778" header="0.5118055555555556" footer="0.5118055555555556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P88"/>
  <sheetViews>
    <sheetView zoomScalePageLayoutView="0" workbookViewId="0" topLeftCell="A1">
      <selection activeCell="P4" sqref="P4"/>
    </sheetView>
  </sheetViews>
  <sheetFormatPr defaultColWidth="11.57421875" defaultRowHeight="12.75"/>
  <cols>
    <col min="1" max="1" width="7.140625" style="1" customWidth="1"/>
    <col min="2" max="2" width="14.7109375" style="0" customWidth="1"/>
    <col min="3" max="3" width="12.57421875" style="0" customWidth="1"/>
    <col min="4" max="4" width="23.28125" style="2" customWidth="1"/>
    <col min="5" max="5" width="8.00390625" style="3" customWidth="1"/>
    <col min="6" max="6" width="8.421875" style="3" customWidth="1"/>
    <col min="7" max="7" width="8.00390625" style="3" customWidth="1"/>
    <col min="8" max="8" width="9.28125" style="3" customWidth="1"/>
    <col min="9" max="9" width="10.8515625" style="3" customWidth="1"/>
    <col min="10" max="10" width="10.00390625" style="3" customWidth="1"/>
    <col min="11" max="11" width="8.7109375" style="3" customWidth="1"/>
    <col min="12" max="12" width="8.421875" style="3" customWidth="1"/>
    <col min="13" max="13" width="9.8515625" style="3" customWidth="1"/>
    <col min="14" max="14" width="9.28125" style="3" customWidth="1"/>
    <col min="15" max="15" width="10.7109375" style="4" customWidth="1"/>
    <col min="16" max="16" width="7.7109375" style="3" customWidth="1"/>
  </cols>
  <sheetData>
    <row r="1" spans="1:15" ht="15">
      <c r="A1" s="83" t="s">
        <v>501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6" s="11" customFormat="1" ht="22.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9" t="s">
        <v>12</v>
      </c>
      <c r="M2" s="9" t="s">
        <v>13</v>
      </c>
      <c r="N2" s="9" t="s">
        <v>14</v>
      </c>
      <c r="O2" s="8" t="s">
        <v>15</v>
      </c>
      <c r="P2" s="33" t="s">
        <v>16</v>
      </c>
    </row>
    <row r="3" spans="1:15" ht="12.75">
      <c r="A3" s="12" t="s">
        <v>17</v>
      </c>
      <c r="B3" s="13" t="s">
        <v>502</v>
      </c>
      <c r="C3" s="13" t="s">
        <v>209</v>
      </c>
      <c r="D3" s="18" t="s">
        <v>26</v>
      </c>
      <c r="E3" s="17">
        <v>2001</v>
      </c>
      <c r="F3" s="56">
        <v>7</v>
      </c>
      <c r="G3" s="56">
        <v>11</v>
      </c>
      <c r="H3" s="56">
        <v>11</v>
      </c>
      <c r="I3" s="56">
        <v>9</v>
      </c>
      <c r="J3" s="56">
        <v>9</v>
      </c>
      <c r="K3" s="56">
        <v>14</v>
      </c>
      <c r="L3" s="56">
        <v>14</v>
      </c>
      <c r="M3" s="56">
        <v>14</v>
      </c>
      <c r="N3" s="56">
        <v>14</v>
      </c>
      <c r="O3" s="16">
        <f>F3+G3+H3+I3+J3+K3+L3+M3+N3-F3</f>
        <v>96</v>
      </c>
    </row>
    <row r="4" spans="1:15" ht="12.75">
      <c r="A4" s="12" t="s">
        <v>21</v>
      </c>
      <c r="B4" s="13" t="s">
        <v>503</v>
      </c>
      <c r="C4" s="13" t="s">
        <v>504</v>
      </c>
      <c r="D4" s="18" t="s">
        <v>151</v>
      </c>
      <c r="E4" s="17">
        <v>2002</v>
      </c>
      <c r="F4" s="56">
        <v>5</v>
      </c>
      <c r="G4" s="14">
        <v>3</v>
      </c>
      <c r="H4" s="14">
        <v>6</v>
      </c>
      <c r="I4" s="14">
        <v>11</v>
      </c>
      <c r="J4" s="17">
        <v>11</v>
      </c>
      <c r="K4" s="56">
        <v>11</v>
      </c>
      <c r="L4" s="14">
        <v>9</v>
      </c>
      <c r="M4" s="14">
        <v>11</v>
      </c>
      <c r="N4" s="14">
        <v>11</v>
      </c>
      <c r="O4" s="16">
        <f>F4+G4+H4+I4+J4+K4+L4+M4+N4-G4</f>
        <v>75</v>
      </c>
    </row>
    <row r="5" spans="1:15" ht="12.75">
      <c r="A5" s="12" t="s">
        <v>24</v>
      </c>
      <c r="B5" s="13" t="s">
        <v>505</v>
      </c>
      <c r="C5" s="13" t="s">
        <v>229</v>
      </c>
      <c r="D5" s="18" t="s">
        <v>147</v>
      </c>
      <c r="E5" s="17">
        <v>2001</v>
      </c>
      <c r="F5" s="56">
        <v>11</v>
      </c>
      <c r="G5" s="56">
        <v>14</v>
      </c>
      <c r="H5" s="56">
        <v>14</v>
      </c>
      <c r="I5" s="56">
        <v>14</v>
      </c>
      <c r="J5" s="56">
        <v>14</v>
      </c>
      <c r="K5" s="56">
        <v>6</v>
      </c>
      <c r="L5" s="56"/>
      <c r="M5" s="56"/>
      <c r="N5" s="56"/>
      <c r="O5" s="14">
        <f aca="true" t="shared" si="0" ref="O5:O36">F5+G5+H5+I5+J5+K5+L5+M5+N5</f>
        <v>73</v>
      </c>
    </row>
    <row r="6" spans="1:15" ht="12.75">
      <c r="A6" s="12" t="s">
        <v>27</v>
      </c>
      <c r="B6" s="13" t="s">
        <v>506</v>
      </c>
      <c r="C6" s="13" t="s">
        <v>229</v>
      </c>
      <c r="D6" s="18" t="s">
        <v>26</v>
      </c>
      <c r="E6" s="17">
        <v>2001</v>
      </c>
      <c r="F6" s="56">
        <v>6</v>
      </c>
      <c r="G6" s="56">
        <v>4</v>
      </c>
      <c r="H6" s="56">
        <v>9</v>
      </c>
      <c r="I6" s="56">
        <v>7</v>
      </c>
      <c r="J6" s="56"/>
      <c r="K6" s="56"/>
      <c r="L6" s="56">
        <v>11</v>
      </c>
      <c r="M6" s="56">
        <v>2</v>
      </c>
      <c r="N6" s="56">
        <v>7</v>
      </c>
      <c r="O6" s="14">
        <f t="shared" si="0"/>
        <v>46</v>
      </c>
    </row>
    <row r="7" spans="1:15" ht="12.75">
      <c r="A7" s="12" t="s">
        <v>29</v>
      </c>
      <c r="B7" s="13" t="s">
        <v>507</v>
      </c>
      <c r="C7" s="13" t="s">
        <v>229</v>
      </c>
      <c r="D7" s="18" t="s">
        <v>26</v>
      </c>
      <c r="E7" s="17">
        <v>2002</v>
      </c>
      <c r="F7" s="56"/>
      <c r="G7" s="56">
        <v>9</v>
      </c>
      <c r="H7" s="12" t="s">
        <v>508</v>
      </c>
      <c r="I7" s="14">
        <v>4</v>
      </c>
      <c r="J7" s="56">
        <v>6</v>
      </c>
      <c r="K7" s="56"/>
      <c r="L7" s="56">
        <v>6</v>
      </c>
      <c r="M7" s="56"/>
      <c r="N7" s="56">
        <v>3</v>
      </c>
      <c r="O7" s="14">
        <f t="shared" si="0"/>
        <v>33</v>
      </c>
    </row>
    <row r="8" spans="1:15" ht="12.75">
      <c r="A8" s="12" t="s">
        <v>33</v>
      </c>
      <c r="B8" s="13" t="s">
        <v>509</v>
      </c>
      <c r="C8" s="13" t="s">
        <v>510</v>
      </c>
      <c r="D8" s="18" t="s">
        <v>26</v>
      </c>
      <c r="E8" s="17">
        <v>2002</v>
      </c>
      <c r="F8" s="56"/>
      <c r="G8" s="56"/>
      <c r="H8" s="56"/>
      <c r="I8" s="56"/>
      <c r="J8" s="56"/>
      <c r="K8" s="56">
        <v>9</v>
      </c>
      <c r="L8" s="56">
        <v>7</v>
      </c>
      <c r="M8" s="56">
        <v>1</v>
      </c>
      <c r="N8" s="56">
        <v>9</v>
      </c>
      <c r="O8" s="14">
        <f t="shared" si="0"/>
        <v>26</v>
      </c>
    </row>
    <row r="9" spans="1:15" ht="12.75">
      <c r="A9" s="12" t="s">
        <v>36</v>
      </c>
      <c r="B9" s="13" t="s">
        <v>511</v>
      </c>
      <c r="C9" s="13" t="s">
        <v>512</v>
      </c>
      <c r="D9" s="18" t="s">
        <v>151</v>
      </c>
      <c r="E9" s="17">
        <v>2001</v>
      </c>
      <c r="F9" s="56">
        <v>1</v>
      </c>
      <c r="G9" s="14">
        <v>7</v>
      </c>
      <c r="H9" s="14">
        <v>3</v>
      </c>
      <c r="I9" s="14">
        <v>2</v>
      </c>
      <c r="J9" s="17">
        <v>7</v>
      </c>
      <c r="K9" s="56"/>
      <c r="L9" s="14"/>
      <c r="M9" s="14"/>
      <c r="N9" s="14">
        <v>2</v>
      </c>
      <c r="O9" s="14">
        <f t="shared" si="0"/>
        <v>22</v>
      </c>
    </row>
    <row r="10" spans="1:15" ht="12.75">
      <c r="A10" s="12" t="s">
        <v>39</v>
      </c>
      <c r="B10" s="13" t="s">
        <v>513</v>
      </c>
      <c r="C10" s="13" t="s">
        <v>514</v>
      </c>
      <c r="D10" s="18" t="s">
        <v>49</v>
      </c>
      <c r="E10" s="17">
        <v>2002</v>
      </c>
      <c r="F10" s="56"/>
      <c r="G10" s="56"/>
      <c r="H10" s="56"/>
      <c r="I10" s="56"/>
      <c r="J10" s="56">
        <v>5</v>
      </c>
      <c r="K10" s="56"/>
      <c r="L10" s="56">
        <v>3</v>
      </c>
      <c r="M10" s="56">
        <v>6</v>
      </c>
      <c r="N10" s="56">
        <v>5</v>
      </c>
      <c r="O10" s="14">
        <f t="shared" si="0"/>
        <v>19</v>
      </c>
    </row>
    <row r="11" spans="1:15" ht="12.75">
      <c r="A11" s="12" t="s">
        <v>42</v>
      </c>
      <c r="B11" s="13" t="s">
        <v>515</v>
      </c>
      <c r="C11" s="13" t="s">
        <v>516</v>
      </c>
      <c r="D11" s="18" t="s">
        <v>148</v>
      </c>
      <c r="E11" s="17">
        <v>2002</v>
      </c>
      <c r="F11" s="56"/>
      <c r="G11" s="56"/>
      <c r="H11" s="56">
        <v>7</v>
      </c>
      <c r="I11" s="56">
        <v>6</v>
      </c>
      <c r="J11" s="56"/>
      <c r="K11" s="56"/>
      <c r="L11" s="56"/>
      <c r="M11" s="56">
        <v>5</v>
      </c>
      <c r="N11" s="56"/>
      <c r="O11" s="14">
        <f t="shared" si="0"/>
        <v>18</v>
      </c>
    </row>
    <row r="12" spans="1:15" ht="12.75">
      <c r="A12" s="12" t="s">
        <v>46</v>
      </c>
      <c r="B12" s="13" t="s">
        <v>517</v>
      </c>
      <c r="C12" s="13" t="s">
        <v>440</v>
      </c>
      <c r="D12" s="18" t="s">
        <v>162</v>
      </c>
      <c r="E12" s="17">
        <v>2001</v>
      </c>
      <c r="F12" s="56">
        <v>14</v>
      </c>
      <c r="G12" s="56"/>
      <c r="H12" s="56"/>
      <c r="I12" s="56"/>
      <c r="J12" s="56"/>
      <c r="K12" s="56"/>
      <c r="L12" s="56"/>
      <c r="M12" s="56"/>
      <c r="N12" s="56"/>
      <c r="O12" s="14">
        <f t="shared" si="0"/>
        <v>14</v>
      </c>
    </row>
    <row r="13" spans="1:15" ht="12.75">
      <c r="A13" s="12" t="s">
        <v>50</v>
      </c>
      <c r="B13" s="13" t="s">
        <v>340</v>
      </c>
      <c r="C13" s="13" t="s">
        <v>216</v>
      </c>
      <c r="D13" s="18" t="s">
        <v>26</v>
      </c>
      <c r="E13" s="17">
        <v>2002</v>
      </c>
      <c r="F13" s="56">
        <v>4</v>
      </c>
      <c r="G13" s="14"/>
      <c r="H13" s="14">
        <v>1</v>
      </c>
      <c r="I13" s="14">
        <v>3</v>
      </c>
      <c r="J13" s="17"/>
      <c r="K13" s="56"/>
      <c r="L13" s="14">
        <v>1</v>
      </c>
      <c r="M13" s="14"/>
      <c r="N13" s="14">
        <v>4</v>
      </c>
      <c r="O13" s="14">
        <f t="shared" si="0"/>
        <v>13</v>
      </c>
    </row>
    <row r="14" spans="1:15" ht="12.75">
      <c r="A14" s="12" t="s">
        <v>54</v>
      </c>
      <c r="B14" s="13" t="s">
        <v>518</v>
      </c>
      <c r="C14" s="13" t="s">
        <v>519</v>
      </c>
      <c r="D14" s="18" t="s">
        <v>26</v>
      </c>
      <c r="E14" s="17">
        <v>2002</v>
      </c>
      <c r="F14" s="56"/>
      <c r="G14" s="56"/>
      <c r="H14" s="56"/>
      <c r="I14" s="56"/>
      <c r="J14" s="56"/>
      <c r="K14" s="56"/>
      <c r="L14" s="56">
        <v>5</v>
      </c>
      <c r="M14" s="56"/>
      <c r="N14" s="56">
        <v>6</v>
      </c>
      <c r="O14" s="14">
        <f t="shared" si="0"/>
        <v>11</v>
      </c>
    </row>
    <row r="15" spans="1:15" ht="12.75">
      <c r="A15" s="12" t="s">
        <v>56</v>
      </c>
      <c r="B15" s="13" t="s">
        <v>520</v>
      </c>
      <c r="C15" s="13" t="s">
        <v>341</v>
      </c>
      <c r="D15" s="18" t="s">
        <v>147</v>
      </c>
      <c r="E15" s="17">
        <v>2002</v>
      </c>
      <c r="F15" s="56"/>
      <c r="G15" s="56">
        <v>6</v>
      </c>
      <c r="H15" s="56">
        <v>4</v>
      </c>
      <c r="I15" s="56"/>
      <c r="J15" s="56"/>
      <c r="K15" s="56"/>
      <c r="L15" s="56"/>
      <c r="M15" s="56"/>
      <c r="N15" s="56"/>
      <c r="O15" s="14">
        <f t="shared" si="0"/>
        <v>10</v>
      </c>
    </row>
    <row r="16" spans="1:15" ht="12.75">
      <c r="A16" s="12" t="s">
        <v>60</v>
      </c>
      <c r="B16" s="13" t="s">
        <v>521</v>
      </c>
      <c r="C16" s="13" t="s">
        <v>341</v>
      </c>
      <c r="D16" s="18" t="s">
        <v>522</v>
      </c>
      <c r="E16" s="17"/>
      <c r="F16" s="56"/>
      <c r="G16" s="56"/>
      <c r="H16" s="56"/>
      <c r="I16" s="56"/>
      <c r="J16" s="56"/>
      <c r="K16" s="56"/>
      <c r="L16" s="56"/>
      <c r="M16" s="56">
        <v>9</v>
      </c>
      <c r="N16" s="56"/>
      <c r="O16" s="14">
        <f t="shared" si="0"/>
        <v>9</v>
      </c>
    </row>
    <row r="17" spans="1:15" ht="12.75">
      <c r="A17" s="12" t="s">
        <v>63</v>
      </c>
      <c r="B17" s="13" t="s">
        <v>523</v>
      </c>
      <c r="C17" s="13" t="s">
        <v>214</v>
      </c>
      <c r="D17" s="18" t="s">
        <v>152</v>
      </c>
      <c r="E17" s="17">
        <v>2001</v>
      </c>
      <c r="F17" s="56">
        <v>9</v>
      </c>
      <c r="G17" s="56"/>
      <c r="H17" s="56"/>
      <c r="I17" s="56"/>
      <c r="J17" s="56"/>
      <c r="K17" s="56"/>
      <c r="L17" s="56"/>
      <c r="M17" s="56"/>
      <c r="N17" s="56"/>
      <c r="O17" s="14">
        <f t="shared" si="0"/>
        <v>9</v>
      </c>
    </row>
    <row r="18" spans="1:15" ht="12.75">
      <c r="A18" s="12" t="s">
        <v>67</v>
      </c>
      <c r="B18" s="13" t="s">
        <v>524</v>
      </c>
      <c r="C18" s="13" t="s">
        <v>525</v>
      </c>
      <c r="D18" s="18"/>
      <c r="E18" s="17"/>
      <c r="F18" s="56"/>
      <c r="G18" s="56"/>
      <c r="H18" s="56"/>
      <c r="I18" s="56"/>
      <c r="J18" s="56"/>
      <c r="K18" s="56"/>
      <c r="L18" s="56"/>
      <c r="M18" s="56">
        <v>7</v>
      </c>
      <c r="N18" s="56"/>
      <c r="O18" s="14">
        <f t="shared" si="0"/>
        <v>7</v>
      </c>
    </row>
    <row r="19" spans="1:15" ht="12.75">
      <c r="A19" s="12" t="s">
        <v>70</v>
      </c>
      <c r="B19" s="13" t="s">
        <v>526</v>
      </c>
      <c r="C19" s="13" t="s">
        <v>229</v>
      </c>
      <c r="D19" s="18" t="s">
        <v>527</v>
      </c>
      <c r="E19" s="17">
        <v>2002</v>
      </c>
      <c r="F19" s="56"/>
      <c r="G19" s="56"/>
      <c r="H19" s="56"/>
      <c r="I19" s="56"/>
      <c r="J19" s="56"/>
      <c r="K19" s="56">
        <v>7</v>
      </c>
      <c r="L19" s="56"/>
      <c r="M19" s="56"/>
      <c r="N19" s="56"/>
      <c r="O19" s="14">
        <f t="shared" si="0"/>
        <v>7</v>
      </c>
    </row>
    <row r="20" spans="1:15" ht="12.75">
      <c r="A20" s="12" t="s">
        <v>74</v>
      </c>
      <c r="B20" s="13" t="s">
        <v>528</v>
      </c>
      <c r="C20" s="13" t="s">
        <v>267</v>
      </c>
      <c r="D20" s="18" t="s">
        <v>529</v>
      </c>
      <c r="E20" s="17">
        <v>2001</v>
      </c>
      <c r="F20" s="56"/>
      <c r="G20" s="56"/>
      <c r="H20" s="56"/>
      <c r="I20" s="56">
        <v>5</v>
      </c>
      <c r="J20" s="56"/>
      <c r="K20" s="56"/>
      <c r="L20" s="56"/>
      <c r="M20" s="56"/>
      <c r="N20" s="56"/>
      <c r="O20" s="14">
        <f t="shared" si="0"/>
        <v>5</v>
      </c>
    </row>
    <row r="21" spans="1:15" ht="12.75">
      <c r="A21" s="12" t="s">
        <v>77</v>
      </c>
      <c r="B21" s="13" t="s">
        <v>530</v>
      </c>
      <c r="C21" s="13" t="s">
        <v>250</v>
      </c>
      <c r="D21" s="18" t="s">
        <v>183</v>
      </c>
      <c r="E21" s="17">
        <v>2002</v>
      </c>
      <c r="F21" s="56"/>
      <c r="G21" s="56"/>
      <c r="H21" s="56"/>
      <c r="I21" s="56"/>
      <c r="J21" s="56"/>
      <c r="K21" s="56">
        <v>5</v>
      </c>
      <c r="L21" s="56"/>
      <c r="M21" s="56"/>
      <c r="N21" s="56"/>
      <c r="O21" s="14">
        <f t="shared" si="0"/>
        <v>5</v>
      </c>
    </row>
    <row r="22" spans="1:15" ht="12.75">
      <c r="A22" s="12" t="s">
        <v>81</v>
      </c>
      <c r="B22" s="13" t="s">
        <v>531</v>
      </c>
      <c r="C22" s="13" t="s">
        <v>209</v>
      </c>
      <c r="D22" s="18" t="s">
        <v>163</v>
      </c>
      <c r="E22" s="17">
        <v>2002</v>
      </c>
      <c r="F22" s="56"/>
      <c r="G22" s="56">
        <v>5</v>
      </c>
      <c r="H22" s="56"/>
      <c r="I22" s="56"/>
      <c r="J22" s="56"/>
      <c r="K22" s="56"/>
      <c r="L22" s="56"/>
      <c r="M22" s="56"/>
      <c r="N22" s="56"/>
      <c r="O22" s="14">
        <f t="shared" si="0"/>
        <v>5</v>
      </c>
    </row>
    <row r="23" spans="1:15" ht="12.75">
      <c r="A23" s="12" t="s">
        <v>84</v>
      </c>
      <c r="B23" s="13" t="s">
        <v>532</v>
      </c>
      <c r="C23" s="13" t="s">
        <v>216</v>
      </c>
      <c r="D23" s="18" t="s">
        <v>49</v>
      </c>
      <c r="E23" s="17">
        <v>2001</v>
      </c>
      <c r="F23" s="56"/>
      <c r="G23" s="56"/>
      <c r="H23" s="56"/>
      <c r="I23" s="56"/>
      <c r="J23" s="56"/>
      <c r="K23" s="56"/>
      <c r="L23" s="56">
        <v>4</v>
      </c>
      <c r="M23" s="56"/>
      <c r="N23" s="56"/>
      <c r="O23" s="14">
        <f t="shared" si="0"/>
        <v>4</v>
      </c>
    </row>
    <row r="24" spans="1:15" ht="12.75">
      <c r="A24" s="12" t="s">
        <v>87</v>
      </c>
      <c r="B24" s="13" t="s">
        <v>533</v>
      </c>
      <c r="C24" s="13" t="s">
        <v>214</v>
      </c>
      <c r="D24" s="18" t="s">
        <v>183</v>
      </c>
      <c r="E24" s="17">
        <v>2001</v>
      </c>
      <c r="F24" s="56"/>
      <c r="G24" s="56"/>
      <c r="H24" s="56"/>
      <c r="I24" s="56"/>
      <c r="J24" s="56"/>
      <c r="K24" s="56">
        <v>4</v>
      </c>
      <c r="L24" s="56"/>
      <c r="M24" s="56"/>
      <c r="N24" s="56"/>
      <c r="O24" s="14">
        <f t="shared" si="0"/>
        <v>4</v>
      </c>
    </row>
    <row r="25" spans="1:15" ht="12.75">
      <c r="A25" s="12" t="s">
        <v>89</v>
      </c>
      <c r="B25" s="13" t="s">
        <v>534</v>
      </c>
      <c r="C25" s="13" t="s">
        <v>192</v>
      </c>
      <c r="D25" s="18"/>
      <c r="E25" s="17"/>
      <c r="F25" s="56"/>
      <c r="G25" s="56"/>
      <c r="H25" s="56"/>
      <c r="I25" s="56"/>
      <c r="J25" s="56"/>
      <c r="K25" s="56"/>
      <c r="L25" s="56"/>
      <c r="M25" s="56">
        <v>4</v>
      </c>
      <c r="N25" s="56"/>
      <c r="O25" s="14">
        <f t="shared" si="0"/>
        <v>4</v>
      </c>
    </row>
    <row r="26" spans="1:15" ht="12.75">
      <c r="A26" s="12" t="s">
        <v>91</v>
      </c>
      <c r="B26" s="13" t="s">
        <v>535</v>
      </c>
      <c r="C26" s="13" t="s">
        <v>209</v>
      </c>
      <c r="D26" s="18" t="s">
        <v>49</v>
      </c>
      <c r="E26" s="17">
        <v>2002</v>
      </c>
      <c r="F26" s="56"/>
      <c r="G26" s="56"/>
      <c r="H26" s="56"/>
      <c r="I26" s="56"/>
      <c r="J26" s="56">
        <v>4</v>
      </c>
      <c r="K26" s="56"/>
      <c r="L26" s="56"/>
      <c r="M26" s="56"/>
      <c r="N26" s="56"/>
      <c r="O26" s="14">
        <f t="shared" si="0"/>
        <v>4</v>
      </c>
    </row>
    <row r="27" spans="1:15" ht="12.75">
      <c r="A27" s="12" t="s">
        <v>94</v>
      </c>
      <c r="B27" s="13" t="s">
        <v>536</v>
      </c>
      <c r="C27" s="13" t="s">
        <v>252</v>
      </c>
      <c r="D27" s="18" t="s">
        <v>49</v>
      </c>
      <c r="E27" s="17">
        <v>2001</v>
      </c>
      <c r="F27" s="56">
        <v>2</v>
      </c>
      <c r="G27" s="56">
        <v>1</v>
      </c>
      <c r="H27" s="56"/>
      <c r="I27" s="56"/>
      <c r="J27" s="56"/>
      <c r="K27" s="56"/>
      <c r="L27" s="56"/>
      <c r="M27" s="56"/>
      <c r="N27" s="56"/>
      <c r="O27" s="14">
        <f t="shared" si="0"/>
        <v>3</v>
      </c>
    </row>
    <row r="28" spans="1:15" ht="12.75">
      <c r="A28" s="12" t="s">
        <v>97</v>
      </c>
      <c r="B28" s="13" t="s">
        <v>537</v>
      </c>
      <c r="C28" s="13" t="s">
        <v>222</v>
      </c>
      <c r="D28" s="18" t="s">
        <v>49</v>
      </c>
      <c r="E28" s="17">
        <v>2002</v>
      </c>
      <c r="F28" s="56"/>
      <c r="G28" s="56"/>
      <c r="H28" s="56"/>
      <c r="I28" s="56"/>
      <c r="J28" s="56">
        <v>3</v>
      </c>
      <c r="K28" s="56"/>
      <c r="L28" s="56"/>
      <c r="M28" s="56"/>
      <c r="N28" s="56"/>
      <c r="O28" s="14">
        <f t="shared" si="0"/>
        <v>3</v>
      </c>
    </row>
    <row r="29" spans="1:15" ht="12.75">
      <c r="A29" s="12" t="s">
        <v>100</v>
      </c>
      <c r="B29" s="13" t="s">
        <v>538</v>
      </c>
      <c r="C29" s="13" t="s">
        <v>360</v>
      </c>
      <c r="D29" s="18" t="s">
        <v>148</v>
      </c>
      <c r="E29" s="17"/>
      <c r="F29" s="56"/>
      <c r="G29" s="56"/>
      <c r="H29" s="56"/>
      <c r="I29" s="56"/>
      <c r="J29" s="56"/>
      <c r="K29" s="56"/>
      <c r="L29" s="56"/>
      <c r="M29" s="56">
        <v>3</v>
      </c>
      <c r="N29" s="56"/>
      <c r="O29" s="14">
        <f t="shared" si="0"/>
        <v>3</v>
      </c>
    </row>
    <row r="30" spans="1:15" ht="12.75">
      <c r="A30" s="12" t="s">
        <v>104</v>
      </c>
      <c r="B30" s="13" t="s">
        <v>539</v>
      </c>
      <c r="C30" s="13" t="s">
        <v>209</v>
      </c>
      <c r="D30" s="18" t="s">
        <v>152</v>
      </c>
      <c r="E30" s="17">
        <v>2001</v>
      </c>
      <c r="F30" s="56">
        <v>3</v>
      </c>
      <c r="G30" s="14"/>
      <c r="H30" s="14"/>
      <c r="I30" s="14"/>
      <c r="J30" s="17"/>
      <c r="K30" s="56"/>
      <c r="L30" s="14"/>
      <c r="M30" s="14"/>
      <c r="N30" s="14"/>
      <c r="O30" s="14">
        <f t="shared" si="0"/>
        <v>3</v>
      </c>
    </row>
    <row r="31" spans="1:15" ht="12.75">
      <c r="A31" s="12" t="s">
        <v>106</v>
      </c>
      <c r="B31" s="13" t="s">
        <v>540</v>
      </c>
      <c r="C31" s="13" t="s">
        <v>424</v>
      </c>
      <c r="D31" s="18" t="s">
        <v>183</v>
      </c>
      <c r="E31" s="17">
        <v>2001</v>
      </c>
      <c r="F31" s="56"/>
      <c r="G31" s="56"/>
      <c r="H31" s="56"/>
      <c r="I31" s="56"/>
      <c r="J31" s="56"/>
      <c r="K31" s="56">
        <v>3</v>
      </c>
      <c r="L31" s="56"/>
      <c r="M31" s="56"/>
      <c r="N31" s="56"/>
      <c r="O31" s="14">
        <f t="shared" si="0"/>
        <v>3</v>
      </c>
    </row>
    <row r="32" spans="1:15" ht="12.75">
      <c r="A32" s="12" t="s">
        <v>109</v>
      </c>
      <c r="B32" s="13" t="s">
        <v>541</v>
      </c>
      <c r="C32" s="13" t="s">
        <v>422</v>
      </c>
      <c r="D32" s="18" t="s">
        <v>49</v>
      </c>
      <c r="E32" s="17">
        <v>2001</v>
      </c>
      <c r="F32" s="56"/>
      <c r="G32" s="56"/>
      <c r="H32" s="56">
        <v>2</v>
      </c>
      <c r="I32" s="56"/>
      <c r="J32" s="56"/>
      <c r="K32" s="56"/>
      <c r="L32" s="56"/>
      <c r="M32" s="56"/>
      <c r="N32" s="56"/>
      <c r="O32" s="14">
        <f t="shared" si="0"/>
        <v>2</v>
      </c>
    </row>
    <row r="33" spans="1:15" ht="12.75">
      <c r="A33" s="12" t="s">
        <v>113</v>
      </c>
      <c r="B33" s="13" t="s">
        <v>542</v>
      </c>
      <c r="C33" s="13" t="s">
        <v>214</v>
      </c>
      <c r="D33" s="18" t="s">
        <v>149</v>
      </c>
      <c r="E33" s="17">
        <v>2001</v>
      </c>
      <c r="F33" s="56"/>
      <c r="G33" s="56"/>
      <c r="H33" s="56"/>
      <c r="I33" s="56"/>
      <c r="J33" s="56"/>
      <c r="K33" s="56"/>
      <c r="L33" s="56">
        <v>2</v>
      </c>
      <c r="M33" s="56"/>
      <c r="N33" s="56"/>
      <c r="O33" s="14">
        <f t="shared" si="0"/>
        <v>2</v>
      </c>
    </row>
    <row r="34" spans="1:15" ht="12.75">
      <c r="A34" s="12" t="s">
        <v>116</v>
      </c>
      <c r="B34" s="13" t="s">
        <v>543</v>
      </c>
      <c r="C34" s="13" t="s">
        <v>420</v>
      </c>
      <c r="D34" s="18" t="s">
        <v>147</v>
      </c>
      <c r="E34" s="17">
        <v>2002</v>
      </c>
      <c r="F34" s="56"/>
      <c r="G34" s="56">
        <v>2</v>
      </c>
      <c r="H34" s="56"/>
      <c r="I34" s="56"/>
      <c r="J34" s="56"/>
      <c r="K34" s="56"/>
      <c r="L34" s="56"/>
      <c r="M34" s="56"/>
      <c r="N34" s="56"/>
      <c r="O34" s="14">
        <f t="shared" si="0"/>
        <v>2</v>
      </c>
    </row>
    <row r="35" spans="1:15" ht="12.75">
      <c r="A35" s="12" t="s">
        <v>118</v>
      </c>
      <c r="B35" s="13" t="s">
        <v>544</v>
      </c>
      <c r="C35" s="13" t="s">
        <v>444</v>
      </c>
      <c r="D35" s="18" t="s">
        <v>246</v>
      </c>
      <c r="E35" s="17">
        <v>2001</v>
      </c>
      <c r="F35" s="56"/>
      <c r="G35" s="56"/>
      <c r="H35" s="56"/>
      <c r="I35" s="56">
        <v>1</v>
      </c>
      <c r="J35" s="56"/>
      <c r="K35" s="56"/>
      <c r="L35" s="56"/>
      <c r="M35" s="56"/>
      <c r="N35" s="56"/>
      <c r="O35" s="14">
        <f t="shared" si="0"/>
        <v>1</v>
      </c>
    </row>
    <row r="36" spans="1:15" ht="12.75">
      <c r="A36" s="12" t="s">
        <v>119</v>
      </c>
      <c r="B36" s="13" t="s">
        <v>545</v>
      </c>
      <c r="C36" s="13" t="s">
        <v>356</v>
      </c>
      <c r="D36" s="18" t="s">
        <v>147</v>
      </c>
      <c r="E36" s="17">
        <v>2002</v>
      </c>
      <c r="F36" s="56"/>
      <c r="G36" s="56"/>
      <c r="H36" s="56"/>
      <c r="I36" s="56"/>
      <c r="J36" s="56"/>
      <c r="K36" s="56"/>
      <c r="L36" s="56"/>
      <c r="M36" s="56"/>
      <c r="N36" s="56">
        <v>1</v>
      </c>
      <c r="O36" s="14">
        <f t="shared" si="0"/>
        <v>1</v>
      </c>
    </row>
    <row r="37" spans="1:15" ht="12.75">
      <c r="A37" s="40"/>
      <c r="B37" s="41"/>
      <c r="C37" s="41"/>
      <c r="D37" s="67"/>
      <c r="E37" s="43"/>
      <c r="F37" s="66"/>
      <c r="G37" s="66"/>
      <c r="H37" s="66"/>
      <c r="I37" s="66"/>
      <c r="J37" s="66"/>
      <c r="K37" s="66"/>
      <c r="L37" s="66"/>
      <c r="M37" s="66"/>
      <c r="N37" s="66"/>
      <c r="O37" s="44"/>
    </row>
    <row r="38" spans="1:15" ht="12.75">
      <c r="A38" s="40"/>
      <c r="B38" s="41"/>
      <c r="C38" s="41"/>
      <c r="D38" s="67"/>
      <c r="E38" s="43"/>
      <c r="F38" s="66"/>
      <c r="G38" s="66"/>
      <c r="H38" s="66"/>
      <c r="I38" s="66"/>
      <c r="J38" s="66"/>
      <c r="K38" s="66"/>
      <c r="L38" s="66"/>
      <c r="M38" s="66"/>
      <c r="N38" s="66"/>
      <c r="O38" s="44"/>
    </row>
    <row r="39" spans="1:15" ht="12.75">
      <c r="A39" s="40"/>
      <c r="B39" s="41"/>
      <c r="C39" s="41"/>
      <c r="D39" t="s">
        <v>147</v>
      </c>
      <c r="E39" s="43">
        <v>86</v>
      </c>
      <c r="F39" s="66"/>
      <c r="G39" s="66"/>
      <c r="H39" s="66"/>
      <c r="I39" s="66"/>
      <c r="J39" s="66"/>
      <c r="K39" s="66"/>
      <c r="L39" s="66"/>
      <c r="M39" s="66"/>
      <c r="N39" s="66"/>
      <c r="O39" s="44"/>
    </row>
    <row r="40" spans="1:15" ht="12.75">
      <c r="A40" s="40"/>
      <c r="B40" s="41"/>
      <c r="C40" s="41"/>
      <c r="D40" s="2" t="s">
        <v>26</v>
      </c>
      <c r="E40" s="43">
        <f>O3+O6+O7+O8+O13+O14</f>
        <v>225</v>
      </c>
      <c r="F40" s="66"/>
      <c r="G40" s="66"/>
      <c r="H40" s="66"/>
      <c r="I40" s="66"/>
      <c r="J40" s="66"/>
      <c r="K40" s="66"/>
      <c r="L40" s="66"/>
      <c r="M40" s="66"/>
      <c r="N40" s="66"/>
      <c r="O40" s="44"/>
    </row>
    <row r="41" spans="1:15" ht="12.75">
      <c r="A41" s="40"/>
      <c r="D41" s="2" t="s">
        <v>49</v>
      </c>
      <c r="E41" s="3">
        <v>35</v>
      </c>
      <c r="F41" s="66"/>
      <c r="G41" s="66"/>
      <c r="H41" s="66"/>
      <c r="I41" s="66"/>
      <c r="J41" s="66"/>
      <c r="K41" s="66"/>
      <c r="L41" s="66"/>
      <c r="M41" s="66"/>
      <c r="N41" s="66"/>
      <c r="O41" s="44"/>
    </row>
    <row r="42" spans="1:15" ht="12.75">
      <c r="A42" s="40"/>
      <c r="B42" s="41"/>
      <c r="C42" s="41"/>
      <c r="D42" s="2" t="s">
        <v>73</v>
      </c>
      <c r="E42" s="43"/>
      <c r="F42" s="66"/>
      <c r="G42" s="66"/>
      <c r="H42" s="66"/>
      <c r="I42" s="66"/>
      <c r="J42" s="66"/>
      <c r="K42" s="66"/>
      <c r="L42" s="66"/>
      <c r="M42" s="66"/>
      <c r="N42" s="66"/>
      <c r="O42" s="44"/>
    </row>
    <row r="43" spans="2:15" ht="12.75">
      <c r="B43" s="41"/>
      <c r="C43" s="41"/>
      <c r="D43" t="s">
        <v>148</v>
      </c>
      <c r="E43" s="43">
        <v>21</v>
      </c>
      <c r="F43" s="66"/>
      <c r="G43" s="66"/>
      <c r="H43" s="66"/>
      <c r="I43" s="66"/>
      <c r="J43" s="66"/>
      <c r="K43" s="66"/>
      <c r="L43" s="66"/>
      <c r="M43" s="66"/>
      <c r="N43" s="66"/>
      <c r="O43" s="44"/>
    </row>
    <row r="44" spans="1:15" ht="12.75">
      <c r="A44" s="31"/>
      <c r="B44" s="41"/>
      <c r="C44" s="41"/>
      <c r="D44" t="s">
        <v>149</v>
      </c>
      <c r="E44" s="43">
        <v>2</v>
      </c>
      <c r="F44" s="66"/>
      <c r="G44" s="66"/>
      <c r="H44" s="66"/>
      <c r="I44" s="66"/>
      <c r="J44" s="66"/>
      <c r="K44" s="66"/>
      <c r="L44" s="66"/>
      <c r="M44" s="66"/>
      <c r="N44" s="66"/>
      <c r="O44" s="44"/>
    </row>
    <row r="45" spans="2:15" ht="12.75">
      <c r="B45" s="41"/>
      <c r="C45" s="41"/>
      <c r="D45" s="2" t="s">
        <v>93</v>
      </c>
      <c r="E45" s="43"/>
      <c r="F45" s="66"/>
      <c r="G45" s="66"/>
      <c r="H45" s="66"/>
      <c r="I45" s="66"/>
      <c r="J45" s="66"/>
      <c r="K45" s="66"/>
      <c r="L45" s="66"/>
      <c r="M45" s="66"/>
      <c r="N45" s="66"/>
      <c r="O45" s="44"/>
    </row>
    <row r="46" spans="2:15" ht="12.75">
      <c r="B46" s="41"/>
      <c r="C46" s="41"/>
      <c r="D46" t="s">
        <v>150</v>
      </c>
      <c r="E46" s="43"/>
      <c r="F46" s="66"/>
      <c r="G46" s="66"/>
      <c r="H46" s="66"/>
      <c r="I46" s="66"/>
      <c r="J46" s="66"/>
      <c r="K46" s="66"/>
      <c r="L46" s="66"/>
      <c r="M46" s="66"/>
      <c r="N46" s="66"/>
      <c r="O46" s="44"/>
    </row>
    <row r="47" spans="4:14" ht="12.75">
      <c r="D47" t="s">
        <v>151</v>
      </c>
      <c r="E47" s="3">
        <v>97</v>
      </c>
      <c r="F47" s="60"/>
      <c r="G47" s="60"/>
      <c r="H47" s="60"/>
      <c r="I47" s="60"/>
      <c r="J47" s="60"/>
      <c r="K47" s="60"/>
      <c r="L47" s="60"/>
      <c r="M47" s="60"/>
      <c r="N47" s="60"/>
    </row>
    <row r="48" spans="4:14" ht="12.75">
      <c r="D48" t="s">
        <v>152</v>
      </c>
      <c r="E48" s="3">
        <v>12</v>
      </c>
      <c r="F48" s="60"/>
      <c r="G48" s="60"/>
      <c r="H48" s="60"/>
      <c r="I48" s="60"/>
      <c r="J48" s="60"/>
      <c r="K48" s="60"/>
      <c r="L48" s="60"/>
      <c r="M48" s="60"/>
      <c r="N48" s="60"/>
    </row>
    <row r="49" spans="4:14" ht="12.75">
      <c r="D49" s="2" t="s">
        <v>153</v>
      </c>
      <c r="F49" s="60"/>
      <c r="G49" s="60"/>
      <c r="H49" s="60"/>
      <c r="I49" s="60"/>
      <c r="J49" s="60"/>
      <c r="K49" s="60"/>
      <c r="L49" s="60"/>
      <c r="M49" s="60"/>
      <c r="N49" s="60"/>
    </row>
    <row r="50" spans="4:14" ht="12.75">
      <c r="D50" s="2" t="s">
        <v>154</v>
      </c>
      <c r="F50" s="60"/>
      <c r="G50" s="60"/>
      <c r="H50" s="60"/>
      <c r="I50" s="60"/>
      <c r="J50" s="60"/>
      <c r="K50" s="60"/>
      <c r="L50" s="60"/>
      <c r="M50" s="60"/>
      <c r="N50" s="60"/>
    </row>
    <row r="51" spans="4:14" ht="12.75">
      <c r="D51" s="2" t="s">
        <v>155</v>
      </c>
      <c r="F51" s="60"/>
      <c r="G51" s="60"/>
      <c r="H51" s="60"/>
      <c r="I51" s="60"/>
      <c r="J51" s="60"/>
      <c r="K51" s="60"/>
      <c r="L51" s="60"/>
      <c r="M51" s="60"/>
      <c r="N51" s="60"/>
    </row>
    <row r="52" spans="4:14" ht="12.75">
      <c r="D52" s="2" t="s">
        <v>156</v>
      </c>
      <c r="F52" s="60"/>
      <c r="G52" s="60"/>
      <c r="H52" s="60"/>
      <c r="I52" s="60"/>
      <c r="J52" s="60"/>
      <c r="K52" s="60"/>
      <c r="L52" s="60"/>
      <c r="M52" s="60"/>
      <c r="N52" s="60"/>
    </row>
    <row r="53" spans="4:14" ht="12.75">
      <c r="D53" s="32" t="s">
        <v>157</v>
      </c>
      <c r="F53" s="60"/>
      <c r="G53" s="60"/>
      <c r="H53" s="60"/>
      <c r="I53" s="60"/>
      <c r="J53" s="60"/>
      <c r="K53" s="60"/>
      <c r="L53" s="60"/>
      <c r="M53" s="60"/>
      <c r="N53" s="60"/>
    </row>
    <row r="54" spans="4:14" ht="12.75">
      <c r="D54" s="32" t="s">
        <v>158</v>
      </c>
      <c r="F54" s="60"/>
      <c r="G54" s="60"/>
      <c r="H54" s="60"/>
      <c r="I54" s="60"/>
      <c r="J54" s="60"/>
      <c r="K54" s="60"/>
      <c r="L54" s="60"/>
      <c r="M54" s="60"/>
      <c r="N54" s="60"/>
    </row>
    <row r="55" spans="4:14" ht="12.75">
      <c r="D55" s="32" t="s">
        <v>159</v>
      </c>
      <c r="F55" s="60"/>
      <c r="G55" s="60"/>
      <c r="H55" s="60"/>
      <c r="I55" s="60"/>
      <c r="J55" s="60"/>
      <c r="K55" s="60"/>
      <c r="L55" s="60"/>
      <c r="M55" s="60"/>
      <c r="N55" s="60"/>
    </row>
    <row r="56" spans="4:14" ht="12.75">
      <c r="D56" s="2" t="s">
        <v>160</v>
      </c>
      <c r="F56" s="60"/>
      <c r="G56" s="60"/>
      <c r="H56" s="60"/>
      <c r="I56" s="60"/>
      <c r="J56" s="60"/>
      <c r="K56" s="60"/>
      <c r="L56" s="60"/>
      <c r="M56" s="60"/>
      <c r="N56" s="60"/>
    </row>
    <row r="57" spans="4:14" ht="12.75">
      <c r="D57" s="2" t="s">
        <v>161</v>
      </c>
      <c r="F57" s="60"/>
      <c r="G57" s="60"/>
      <c r="H57" s="60"/>
      <c r="I57" s="60"/>
      <c r="J57" s="60"/>
      <c r="K57" s="60"/>
      <c r="L57" s="60"/>
      <c r="M57" s="60"/>
      <c r="N57" s="60"/>
    </row>
    <row r="58" spans="4:14" ht="12.75">
      <c r="D58" t="s">
        <v>162</v>
      </c>
      <c r="E58" s="3">
        <v>14</v>
      </c>
      <c r="F58" s="60"/>
      <c r="G58" s="60"/>
      <c r="H58" s="60"/>
      <c r="I58" s="60"/>
      <c r="J58" s="60"/>
      <c r="K58" s="60"/>
      <c r="L58" s="60"/>
      <c r="M58" s="60"/>
      <c r="N58" s="60"/>
    </row>
    <row r="59" spans="4:14" ht="12.75">
      <c r="D59" t="s">
        <v>163</v>
      </c>
      <c r="E59" s="3">
        <v>5</v>
      </c>
      <c r="F59" s="60"/>
      <c r="G59" s="60"/>
      <c r="H59" s="60"/>
      <c r="I59" s="60"/>
      <c r="J59" s="60"/>
      <c r="K59" s="60"/>
      <c r="L59" s="60"/>
      <c r="M59" s="60"/>
      <c r="N59" s="60"/>
    </row>
    <row r="60" spans="4:14" ht="12.75">
      <c r="D60" s="32" t="s">
        <v>103</v>
      </c>
      <c r="F60" s="60"/>
      <c r="G60" s="60"/>
      <c r="H60" s="60"/>
      <c r="I60" s="60"/>
      <c r="J60" s="60"/>
      <c r="K60" s="60"/>
      <c r="L60" s="60"/>
      <c r="M60" s="60"/>
      <c r="N60" s="60"/>
    </row>
    <row r="61" spans="4:14" ht="12.75">
      <c r="D61" s="2" t="s">
        <v>45</v>
      </c>
      <c r="F61" s="60"/>
      <c r="G61" s="60"/>
      <c r="H61" s="60"/>
      <c r="I61" s="60"/>
      <c r="J61" s="60"/>
      <c r="K61" s="60"/>
      <c r="L61" s="60"/>
      <c r="M61" s="60"/>
      <c r="N61" s="60"/>
    </row>
    <row r="62" spans="4:14" ht="12.75">
      <c r="D62" s="2" t="s">
        <v>164</v>
      </c>
      <c r="F62" s="60"/>
      <c r="G62" s="60"/>
      <c r="H62" s="60"/>
      <c r="I62" s="60"/>
      <c r="J62" s="60"/>
      <c r="K62" s="60"/>
      <c r="L62" s="60"/>
      <c r="M62" s="60"/>
      <c r="N62" s="60"/>
    </row>
    <row r="63" spans="4:14" ht="12.75">
      <c r="D63" s="2" t="s">
        <v>165</v>
      </c>
      <c r="F63" s="60"/>
      <c r="G63" s="60"/>
      <c r="H63" s="60"/>
      <c r="I63" s="60"/>
      <c r="J63" s="60"/>
      <c r="K63" s="60"/>
      <c r="L63" s="60"/>
      <c r="M63" s="60"/>
      <c r="N63" s="60"/>
    </row>
    <row r="64" spans="4:14" ht="12.75">
      <c r="D64" s="2" t="s">
        <v>166</v>
      </c>
      <c r="E64" s="3">
        <v>9</v>
      </c>
      <c r="F64" s="60"/>
      <c r="G64" s="60"/>
      <c r="H64" s="60"/>
      <c r="I64" s="60"/>
      <c r="J64" s="60"/>
      <c r="K64" s="60"/>
      <c r="L64" s="60"/>
      <c r="M64" s="60"/>
      <c r="N64" s="60"/>
    </row>
    <row r="65" spans="4:14" ht="12.75">
      <c r="D65" s="2" t="s">
        <v>167</v>
      </c>
      <c r="F65" s="60"/>
      <c r="G65" s="60"/>
      <c r="H65" s="60"/>
      <c r="I65" s="60"/>
      <c r="J65" s="60"/>
      <c r="K65" s="60"/>
      <c r="L65" s="60"/>
      <c r="M65" s="60"/>
      <c r="N65" s="60"/>
    </row>
    <row r="66" spans="4:14" ht="12.75">
      <c r="D66" s="2" t="s">
        <v>168</v>
      </c>
      <c r="F66" s="60"/>
      <c r="G66" s="60"/>
      <c r="H66" s="60"/>
      <c r="I66" s="60"/>
      <c r="J66" s="60"/>
      <c r="K66" s="60"/>
      <c r="L66" s="60"/>
      <c r="M66" s="60"/>
      <c r="N66" s="60"/>
    </row>
    <row r="67" spans="4:14" ht="12.75">
      <c r="D67" s="32" t="s">
        <v>169</v>
      </c>
      <c r="F67" s="60"/>
      <c r="G67" s="60"/>
      <c r="H67" s="60"/>
      <c r="I67" s="60"/>
      <c r="J67" s="60"/>
      <c r="K67" s="60"/>
      <c r="L67" s="60"/>
      <c r="M67" s="60"/>
      <c r="N67" s="60"/>
    </row>
    <row r="68" spans="4:14" ht="12.75">
      <c r="D68" s="2" t="s">
        <v>170</v>
      </c>
      <c r="F68" s="60"/>
      <c r="G68" s="60"/>
      <c r="H68" s="60"/>
      <c r="I68" s="60"/>
      <c r="J68" s="60"/>
      <c r="K68" s="60"/>
      <c r="L68" s="60"/>
      <c r="M68" s="60"/>
      <c r="N68" s="60"/>
    </row>
    <row r="69" spans="4:14" ht="12.75">
      <c r="D69" s="32" t="s">
        <v>171</v>
      </c>
      <c r="F69" s="60"/>
      <c r="G69" s="60"/>
      <c r="H69" s="60"/>
      <c r="I69" s="60"/>
      <c r="J69" s="60"/>
      <c r="K69" s="60"/>
      <c r="L69" s="60"/>
      <c r="M69" s="60"/>
      <c r="N69" s="60"/>
    </row>
    <row r="70" spans="4:14" ht="12.75">
      <c r="D70" s="2" t="s">
        <v>172</v>
      </c>
      <c r="F70" s="60"/>
      <c r="G70" s="60"/>
      <c r="H70" s="60"/>
      <c r="I70" s="60"/>
      <c r="J70" s="60"/>
      <c r="K70" s="60"/>
      <c r="L70" s="60"/>
      <c r="M70" s="60"/>
      <c r="N70" s="60"/>
    </row>
    <row r="71" ht="12.75">
      <c r="D71" s="32" t="s">
        <v>66</v>
      </c>
    </row>
    <row r="72" ht="12.75">
      <c r="D72" s="32" t="s">
        <v>173</v>
      </c>
    </row>
    <row r="73" ht="12.75">
      <c r="D73" s="2" t="s">
        <v>174</v>
      </c>
    </row>
    <row r="74" ht="12.75">
      <c r="D74" s="32" t="s">
        <v>175</v>
      </c>
    </row>
    <row r="75" ht="12.75">
      <c r="D75" s="2" t="s">
        <v>176</v>
      </c>
    </row>
    <row r="76" ht="12.75">
      <c r="D76" s="2" t="s">
        <v>177</v>
      </c>
    </row>
    <row r="77" ht="12.75">
      <c r="D77" s="32" t="s">
        <v>178</v>
      </c>
    </row>
    <row r="78" spans="4:5" ht="12.75">
      <c r="D78" s="2" t="s">
        <v>179</v>
      </c>
      <c r="E78" s="3">
        <v>5</v>
      </c>
    </row>
    <row r="79" ht="12.75">
      <c r="D79" s="2" t="s">
        <v>180</v>
      </c>
    </row>
    <row r="80" ht="12.75">
      <c r="D80" t="s">
        <v>181</v>
      </c>
    </row>
    <row r="81" ht="12.75">
      <c r="D81" s="32" t="s">
        <v>182</v>
      </c>
    </row>
    <row r="82" spans="4:5" ht="12.75">
      <c r="D82" s="32" t="s">
        <v>183</v>
      </c>
      <c r="E82" s="3">
        <v>12</v>
      </c>
    </row>
    <row r="83" ht="12.75">
      <c r="D83" s="2" t="s">
        <v>184</v>
      </c>
    </row>
    <row r="84" ht="12.75">
      <c r="D84" s="32" t="s">
        <v>185</v>
      </c>
    </row>
    <row r="86" ht="12.75">
      <c r="D86"/>
    </row>
    <row r="87" ht="12.75">
      <c r="D87" s="32"/>
    </row>
    <row r="88" ht="12.75">
      <c r="D88" s="32"/>
    </row>
  </sheetData>
  <sheetProtection/>
  <mergeCells count="1">
    <mergeCell ref="A1:O1"/>
  </mergeCells>
  <printOptions/>
  <pageMargins left="0.42986111111111114" right="0.4201388888888889" top="1.0527777777777778" bottom="1.0527777777777778" header="0.5118055555555556" footer="0.5118055555555556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1">
      <selection activeCell="Q6" sqref="Q6"/>
    </sheetView>
  </sheetViews>
  <sheetFormatPr defaultColWidth="11.57421875" defaultRowHeight="12.75"/>
  <cols>
    <col min="1" max="1" width="7.28125" style="1" customWidth="1"/>
    <col min="2" max="2" width="15.00390625" style="0" customWidth="1"/>
    <col min="3" max="3" width="11.57421875" style="0" customWidth="1"/>
    <col min="4" max="4" width="24.7109375" style="2" customWidth="1"/>
    <col min="5" max="5" width="8.00390625" style="3" customWidth="1"/>
    <col min="6" max="6" width="8.421875" style="3" customWidth="1"/>
    <col min="7" max="7" width="8.00390625" style="3" customWidth="1"/>
    <col min="8" max="8" width="8.7109375" style="3" customWidth="1"/>
    <col min="9" max="9" width="9.00390625" style="3" customWidth="1"/>
    <col min="10" max="10" width="9.8515625" style="3" customWidth="1"/>
    <col min="11" max="11" width="8.8515625" style="3" customWidth="1"/>
    <col min="12" max="12" width="8.421875" style="3" customWidth="1"/>
    <col min="13" max="13" width="9.8515625" style="3" customWidth="1"/>
    <col min="14" max="14" width="8.8515625" style="3" customWidth="1"/>
    <col min="15" max="15" width="10.421875" style="53" customWidth="1"/>
    <col min="16" max="16" width="6.8515625" style="3" customWidth="1"/>
  </cols>
  <sheetData>
    <row r="1" spans="1:15" ht="15">
      <c r="A1" s="83" t="s">
        <v>546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6" s="11" customFormat="1" ht="33.7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9" t="s">
        <v>12</v>
      </c>
      <c r="M2" s="9" t="s">
        <v>13</v>
      </c>
      <c r="N2" s="9" t="s">
        <v>14</v>
      </c>
      <c r="O2" s="68" t="s">
        <v>15</v>
      </c>
      <c r="P2" s="33" t="s">
        <v>16</v>
      </c>
    </row>
    <row r="3" spans="1:15" ht="12.75">
      <c r="A3" s="12" t="s">
        <v>17</v>
      </c>
      <c r="B3" s="13" t="s">
        <v>547</v>
      </c>
      <c r="C3" s="13" t="s">
        <v>548</v>
      </c>
      <c r="D3" s="18" t="s">
        <v>26</v>
      </c>
      <c r="E3" s="17">
        <v>1999</v>
      </c>
      <c r="F3" s="26">
        <v>11</v>
      </c>
      <c r="G3" s="26">
        <v>14</v>
      </c>
      <c r="H3" s="26">
        <v>14</v>
      </c>
      <c r="I3" s="26"/>
      <c r="J3" s="26">
        <v>14</v>
      </c>
      <c r="K3" s="26">
        <v>14</v>
      </c>
      <c r="L3" s="26">
        <v>11</v>
      </c>
      <c r="M3" s="26">
        <v>14</v>
      </c>
      <c r="N3" s="26">
        <v>14</v>
      </c>
      <c r="O3" s="14">
        <f aca="true" t="shared" si="0" ref="O3:O40">SUM(F3:N3)</f>
        <v>106</v>
      </c>
    </row>
    <row r="4" spans="1:15" ht="12.75">
      <c r="A4" s="12" t="s">
        <v>21</v>
      </c>
      <c r="B4" s="13" t="s">
        <v>549</v>
      </c>
      <c r="C4" s="13" t="s">
        <v>76</v>
      </c>
      <c r="D4" s="18" t="s">
        <v>147</v>
      </c>
      <c r="E4" s="17">
        <v>1999</v>
      </c>
      <c r="F4" s="26">
        <v>7</v>
      </c>
      <c r="G4" s="26">
        <v>9</v>
      </c>
      <c r="H4" s="26">
        <v>9</v>
      </c>
      <c r="I4" s="26">
        <v>14</v>
      </c>
      <c r="J4" s="26">
        <v>11</v>
      </c>
      <c r="K4" s="26">
        <v>11</v>
      </c>
      <c r="L4" s="26">
        <v>9</v>
      </c>
      <c r="M4" s="26"/>
      <c r="N4" s="26">
        <v>11</v>
      </c>
      <c r="O4" s="14">
        <f t="shared" si="0"/>
        <v>81</v>
      </c>
    </row>
    <row r="5" spans="1:15" ht="12.75">
      <c r="A5" s="12" t="s">
        <v>24</v>
      </c>
      <c r="B5" s="13" t="s">
        <v>550</v>
      </c>
      <c r="C5" s="13" t="s">
        <v>69</v>
      </c>
      <c r="D5" s="18" t="s">
        <v>147</v>
      </c>
      <c r="E5" s="17">
        <v>1999</v>
      </c>
      <c r="F5" s="26">
        <v>3</v>
      </c>
      <c r="G5" s="26">
        <v>6</v>
      </c>
      <c r="H5" s="26">
        <v>6</v>
      </c>
      <c r="I5" s="26">
        <v>5</v>
      </c>
      <c r="J5" s="26"/>
      <c r="K5" s="26">
        <v>9</v>
      </c>
      <c r="L5" s="26"/>
      <c r="M5" s="26">
        <v>7</v>
      </c>
      <c r="N5" s="26">
        <v>6</v>
      </c>
      <c r="O5" s="14">
        <f t="shared" si="0"/>
        <v>42</v>
      </c>
    </row>
    <row r="6" spans="1:15" ht="12.75">
      <c r="A6" s="12" t="s">
        <v>27</v>
      </c>
      <c r="B6" s="13" t="s">
        <v>551</v>
      </c>
      <c r="C6" s="13" t="s">
        <v>38</v>
      </c>
      <c r="D6" s="18" t="s">
        <v>147</v>
      </c>
      <c r="E6" s="17">
        <v>1999</v>
      </c>
      <c r="F6" s="26">
        <v>1</v>
      </c>
      <c r="G6" s="26">
        <v>5</v>
      </c>
      <c r="H6" s="26">
        <v>5</v>
      </c>
      <c r="I6" s="26">
        <v>4</v>
      </c>
      <c r="J6" s="26"/>
      <c r="K6" s="26">
        <v>7</v>
      </c>
      <c r="L6" s="26">
        <v>3</v>
      </c>
      <c r="M6" s="26">
        <v>6</v>
      </c>
      <c r="N6" s="26">
        <v>7</v>
      </c>
      <c r="O6" s="14">
        <f t="shared" si="0"/>
        <v>38</v>
      </c>
    </row>
    <row r="7" spans="1:15" ht="12.75">
      <c r="A7" s="12" t="s">
        <v>29</v>
      </c>
      <c r="B7" s="13" t="s">
        <v>552</v>
      </c>
      <c r="C7" s="13" t="s">
        <v>553</v>
      </c>
      <c r="D7" s="18" t="s">
        <v>73</v>
      </c>
      <c r="E7" s="17">
        <v>1999</v>
      </c>
      <c r="F7" s="26"/>
      <c r="G7" s="26">
        <v>11</v>
      </c>
      <c r="H7" s="26">
        <v>11</v>
      </c>
      <c r="I7" s="26"/>
      <c r="J7" s="26"/>
      <c r="K7" s="26"/>
      <c r="L7" s="26">
        <v>14</v>
      </c>
      <c r="M7" s="26"/>
      <c r="N7" s="26"/>
      <c r="O7" s="14">
        <f t="shared" si="0"/>
        <v>36</v>
      </c>
    </row>
    <row r="8" spans="1:15" ht="12.75">
      <c r="A8" s="12" t="s">
        <v>33</v>
      </c>
      <c r="B8" s="13" t="s">
        <v>394</v>
      </c>
      <c r="C8" s="13" t="s">
        <v>31</v>
      </c>
      <c r="D8" s="18" t="s">
        <v>163</v>
      </c>
      <c r="E8" s="17">
        <v>1999</v>
      </c>
      <c r="F8" s="26"/>
      <c r="G8" s="26">
        <v>7</v>
      </c>
      <c r="H8" s="26"/>
      <c r="I8" s="26"/>
      <c r="J8" s="26"/>
      <c r="K8" s="26"/>
      <c r="L8" s="26"/>
      <c r="M8" s="26"/>
      <c r="N8" s="26">
        <v>9</v>
      </c>
      <c r="O8" s="14">
        <f t="shared" si="0"/>
        <v>16</v>
      </c>
    </row>
    <row r="9" spans="1:15" ht="12.75">
      <c r="A9" s="12" t="s">
        <v>36</v>
      </c>
      <c r="B9" s="13" t="s">
        <v>554</v>
      </c>
      <c r="C9" s="13" t="s">
        <v>69</v>
      </c>
      <c r="D9" s="18" t="s">
        <v>147</v>
      </c>
      <c r="E9" s="17">
        <v>1999</v>
      </c>
      <c r="F9" s="26"/>
      <c r="G9" s="26"/>
      <c r="H9" s="26">
        <v>7</v>
      </c>
      <c r="I9" s="26">
        <v>9</v>
      </c>
      <c r="J9" s="26"/>
      <c r="K9" s="26"/>
      <c r="L9" s="26"/>
      <c r="M9" s="26"/>
      <c r="N9" s="26"/>
      <c r="O9" s="14">
        <f t="shared" si="0"/>
        <v>16</v>
      </c>
    </row>
    <row r="10" spans="1:15" ht="12.75">
      <c r="A10" s="12" t="s">
        <v>39</v>
      </c>
      <c r="B10" s="13" t="s">
        <v>555</v>
      </c>
      <c r="C10" s="13" t="s">
        <v>48</v>
      </c>
      <c r="D10" s="18" t="s">
        <v>26</v>
      </c>
      <c r="E10" s="17">
        <v>2000</v>
      </c>
      <c r="F10" s="26"/>
      <c r="G10" s="26">
        <v>4</v>
      </c>
      <c r="H10" s="26">
        <v>3</v>
      </c>
      <c r="I10" s="26">
        <v>7</v>
      </c>
      <c r="J10" s="26"/>
      <c r="K10" s="26"/>
      <c r="L10" s="26">
        <v>2</v>
      </c>
      <c r="M10" s="26"/>
      <c r="N10" s="26"/>
      <c r="O10" s="14">
        <f t="shared" si="0"/>
        <v>16</v>
      </c>
    </row>
    <row r="11" spans="1:15" ht="12.75">
      <c r="A11" s="12" t="s">
        <v>42</v>
      </c>
      <c r="B11" s="13" t="s">
        <v>377</v>
      </c>
      <c r="C11" s="13" t="s">
        <v>556</v>
      </c>
      <c r="D11" s="18" t="s">
        <v>557</v>
      </c>
      <c r="E11" s="17">
        <v>2000</v>
      </c>
      <c r="F11" s="26">
        <v>14</v>
      </c>
      <c r="G11" s="26"/>
      <c r="H11" s="26"/>
      <c r="I11" s="26"/>
      <c r="J11" s="26"/>
      <c r="K11" s="26"/>
      <c r="L11" s="26"/>
      <c r="M11" s="26"/>
      <c r="N11" s="26"/>
      <c r="O11" s="14">
        <f t="shared" si="0"/>
        <v>14</v>
      </c>
    </row>
    <row r="12" spans="1:15" ht="12.75">
      <c r="A12" s="12" t="s">
        <v>46</v>
      </c>
      <c r="B12" s="13" t="s">
        <v>303</v>
      </c>
      <c r="C12" s="18" t="s">
        <v>293</v>
      </c>
      <c r="D12" s="18" t="s">
        <v>147</v>
      </c>
      <c r="E12" s="17">
        <v>2000</v>
      </c>
      <c r="F12" s="26"/>
      <c r="G12" s="26">
        <v>1</v>
      </c>
      <c r="H12" s="26">
        <v>1</v>
      </c>
      <c r="I12" s="26">
        <v>1</v>
      </c>
      <c r="J12" s="26"/>
      <c r="K12" s="26">
        <v>6</v>
      </c>
      <c r="L12" s="26">
        <v>1</v>
      </c>
      <c r="M12" s="26"/>
      <c r="N12" s="56">
        <v>3</v>
      </c>
      <c r="O12" s="14">
        <f t="shared" si="0"/>
        <v>13</v>
      </c>
    </row>
    <row r="13" spans="1:15" ht="12.75">
      <c r="A13" s="12" t="s">
        <v>50</v>
      </c>
      <c r="B13" s="13" t="s">
        <v>558</v>
      </c>
      <c r="C13" s="18" t="s">
        <v>23</v>
      </c>
      <c r="D13" s="18" t="s">
        <v>148</v>
      </c>
      <c r="E13" s="17">
        <v>1999</v>
      </c>
      <c r="F13" s="26"/>
      <c r="G13" s="26"/>
      <c r="H13" s="26"/>
      <c r="I13" s="26">
        <v>11</v>
      </c>
      <c r="J13" s="26"/>
      <c r="K13" s="26"/>
      <c r="L13" s="26"/>
      <c r="M13" s="26"/>
      <c r="N13" s="26"/>
      <c r="O13" s="14">
        <f t="shared" si="0"/>
        <v>11</v>
      </c>
    </row>
    <row r="14" spans="1:15" ht="12.75">
      <c r="A14" s="12" t="s">
        <v>54</v>
      </c>
      <c r="B14" s="13" t="s">
        <v>559</v>
      </c>
      <c r="C14" s="13" t="s">
        <v>19</v>
      </c>
      <c r="D14" s="18" t="s">
        <v>103</v>
      </c>
      <c r="E14" s="17"/>
      <c r="F14" s="26"/>
      <c r="G14" s="26"/>
      <c r="H14" s="26"/>
      <c r="I14" s="26"/>
      <c r="J14" s="26"/>
      <c r="K14" s="26"/>
      <c r="L14" s="26"/>
      <c r="M14" s="26">
        <v>11</v>
      </c>
      <c r="N14" s="26"/>
      <c r="O14" s="14">
        <f t="shared" si="0"/>
        <v>11</v>
      </c>
    </row>
    <row r="15" spans="1:15" ht="12.75">
      <c r="A15" s="12" t="s">
        <v>56</v>
      </c>
      <c r="B15" s="13" t="s">
        <v>560</v>
      </c>
      <c r="C15" s="18" t="s">
        <v>62</v>
      </c>
      <c r="D15" s="18" t="s">
        <v>93</v>
      </c>
      <c r="E15" s="17">
        <v>2000</v>
      </c>
      <c r="F15" s="26"/>
      <c r="G15" s="26"/>
      <c r="H15" s="26"/>
      <c r="I15" s="26">
        <v>6</v>
      </c>
      <c r="J15" s="26"/>
      <c r="K15" s="26"/>
      <c r="L15" s="26"/>
      <c r="M15" s="26">
        <v>4</v>
      </c>
      <c r="N15" s="26"/>
      <c r="O15" s="14">
        <f t="shared" si="0"/>
        <v>10</v>
      </c>
    </row>
    <row r="16" spans="1:15" ht="12.75">
      <c r="A16" s="12" t="s">
        <v>60</v>
      </c>
      <c r="B16" s="13" t="s">
        <v>561</v>
      </c>
      <c r="C16" s="13" t="s">
        <v>41</v>
      </c>
      <c r="D16" s="18" t="s">
        <v>522</v>
      </c>
      <c r="E16" s="17"/>
      <c r="F16" s="26"/>
      <c r="G16" s="26"/>
      <c r="H16" s="26"/>
      <c r="I16" s="26"/>
      <c r="J16" s="26"/>
      <c r="K16" s="26"/>
      <c r="L16" s="26"/>
      <c r="M16" s="26">
        <v>9</v>
      </c>
      <c r="N16" s="26"/>
      <c r="O16" s="14">
        <f t="shared" si="0"/>
        <v>9</v>
      </c>
    </row>
    <row r="17" spans="1:15" ht="12.75">
      <c r="A17" s="12" t="s">
        <v>63</v>
      </c>
      <c r="B17" s="13" t="s">
        <v>562</v>
      </c>
      <c r="C17" s="13" t="s">
        <v>19</v>
      </c>
      <c r="D17" s="18" t="s">
        <v>184</v>
      </c>
      <c r="E17" s="17">
        <v>2000</v>
      </c>
      <c r="F17" s="26"/>
      <c r="G17" s="26"/>
      <c r="H17" s="26"/>
      <c r="I17" s="26"/>
      <c r="J17" s="26">
        <v>9</v>
      </c>
      <c r="K17" s="26"/>
      <c r="L17" s="26"/>
      <c r="M17" s="26"/>
      <c r="N17" s="26"/>
      <c r="O17" s="14">
        <f t="shared" si="0"/>
        <v>9</v>
      </c>
    </row>
    <row r="18" spans="1:15" ht="12.75">
      <c r="A18" s="12" t="s">
        <v>67</v>
      </c>
      <c r="B18" s="13" t="s">
        <v>563</v>
      </c>
      <c r="C18" s="13" t="s">
        <v>378</v>
      </c>
      <c r="D18" s="18" t="s">
        <v>152</v>
      </c>
      <c r="E18" s="17">
        <v>2000</v>
      </c>
      <c r="F18" s="26">
        <v>9</v>
      </c>
      <c r="G18" s="26"/>
      <c r="H18" s="26"/>
      <c r="I18" s="26"/>
      <c r="J18" s="26"/>
      <c r="K18" s="26"/>
      <c r="L18" s="26"/>
      <c r="M18" s="26"/>
      <c r="N18" s="26"/>
      <c r="O18" s="14">
        <f t="shared" si="0"/>
        <v>9</v>
      </c>
    </row>
    <row r="19" spans="1:15" ht="12.75">
      <c r="A19" s="12" t="s">
        <v>70</v>
      </c>
      <c r="B19" s="13" t="s">
        <v>564</v>
      </c>
      <c r="C19" s="13" t="s">
        <v>23</v>
      </c>
      <c r="D19" s="18"/>
      <c r="E19" s="17">
        <v>2000</v>
      </c>
      <c r="F19" s="26"/>
      <c r="G19" s="26"/>
      <c r="H19" s="26"/>
      <c r="I19" s="26"/>
      <c r="J19" s="26"/>
      <c r="K19" s="26"/>
      <c r="L19" s="26">
        <v>7</v>
      </c>
      <c r="M19" s="26"/>
      <c r="N19" s="56"/>
      <c r="O19" s="14">
        <f t="shared" si="0"/>
        <v>7</v>
      </c>
    </row>
    <row r="20" spans="1:15" ht="12.75">
      <c r="A20" s="12" t="s">
        <v>74</v>
      </c>
      <c r="B20" s="13" t="s">
        <v>565</v>
      </c>
      <c r="C20" s="13" t="s">
        <v>380</v>
      </c>
      <c r="D20" s="18" t="s">
        <v>10</v>
      </c>
      <c r="E20" s="17">
        <v>2000</v>
      </c>
      <c r="F20" s="26"/>
      <c r="G20" s="26"/>
      <c r="H20" s="26"/>
      <c r="I20" s="26"/>
      <c r="J20" s="26">
        <v>7</v>
      </c>
      <c r="K20" s="26"/>
      <c r="L20" s="26"/>
      <c r="M20" s="26"/>
      <c r="N20" s="26"/>
      <c r="O20" s="14">
        <f t="shared" si="0"/>
        <v>7</v>
      </c>
    </row>
    <row r="21" spans="1:15" ht="12.75">
      <c r="A21" s="12" t="s">
        <v>77</v>
      </c>
      <c r="B21" s="13" t="s">
        <v>566</v>
      </c>
      <c r="C21" s="18" t="s">
        <v>52</v>
      </c>
      <c r="D21" s="18" t="s">
        <v>73</v>
      </c>
      <c r="E21" s="17">
        <v>1999</v>
      </c>
      <c r="F21" s="26"/>
      <c r="G21" s="26"/>
      <c r="H21" s="26"/>
      <c r="I21" s="26"/>
      <c r="J21" s="26"/>
      <c r="K21" s="26"/>
      <c r="L21" s="26">
        <v>6</v>
      </c>
      <c r="M21" s="26"/>
      <c r="N21" s="26"/>
      <c r="O21" s="14">
        <f t="shared" si="0"/>
        <v>6</v>
      </c>
    </row>
    <row r="22" spans="1:15" ht="12.75">
      <c r="A22" s="12" t="s">
        <v>81</v>
      </c>
      <c r="B22" s="13" t="s">
        <v>567</v>
      </c>
      <c r="C22" s="13" t="s">
        <v>31</v>
      </c>
      <c r="D22" s="18" t="s">
        <v>162</v>
      </c>
      <c r="E22" s="17">
        <v>1999</v>
      </c>
      <c r="F22" s="26">
        <v>6</v>
      </c>
      <c r="G22" s="26"/>
      <c r="H22" s="26"/>
      <c r="I22" s="26"/>
      <c r="J22" s="26"/>
      <c r="K22" s="26"/>
      <c r="L22" s="26"/>
      <c r="M22" s="26"/>
      <c r="N22" s="26"/>
      <c r="O22" s="14">
        <f t="shared" si="0"/>
        <v>6</v>
      </c>
    </row>
    <row r="23" spans="1:15" ht="12.75">
      <c r="A23" s="12" t="s">
        <v>84</v>
      </c>
      <c r="B23" s="13" t="s">
        <v>399</v>
      </c>
      <c r="C23" s="13" t="s">
        <v>41</v>
      </c>
      <c r="D23" s="18" t="s">
        <v>148</v>
      </c>
      <c r="E23" s="17">
        <v>2000</v>
      </c>
      <c r="F23" s="26"/>
      <c r="G23" s="26"/>
      <c r="H23" s="26">
        <v>2</v>
      </c>
      <c r="I23" s="26">
        <v>3</v>
      </c>
      <c r="J23" s="26"/>
      <c r="K23" s="26"/>
      <c r="L23" s="26"/>
      <c r="M23" s="26"/>
      <c r="N23" s="26"/>
      <c r="O23" s="14">
        <f t="shared" si="0"/>
        <v>5</v>
      </c>
    </row>
    <row r="24" spans="1:15" ht="12.75">
      <c r="A24" s="12" t="s">
        <v>87</v>
      </c>
      <c r="B24" s="24" t="s">
        <v>568</v>
      </c>
      <c r="C24" s="24" t="s">
        <v>569</v>
      </c>
      <c r="D24" s="24" t="s">
        <v>522</v>
      </c>
      <c r="E24" s="26"/>
      <c r="F24" s="26"/>
      <c r="G24" s="26"/>
      <c r="H24" s="26"/>
      <c r="I24" s="26"/>
      <c r="J24" s="26"/>
      <c r="K24" s="26"/>
      <c r="L24" s="26"/>
      <c r="M24" s="26">
        <v>5</v>
      </c>
      <c r="N24" s="26"/>
      <c r="O24" s="14">
        <f t="shared" si="0"/>
        <v>5</v>
      </c>
    </row>
    <row r="25" spans="1:15" ht="12.75">
      <c r="A25" s="12" t="s">
        <v>89</v>
      </c>
      <c r="B25" s="24" t="s">
        <v>405</v>
      </c>
      <c r="C25" s="24" t="s">
        <v>570</v>
      </c>
      <c r="D25" s="25" t="s">
        <v>147</v>
      </c>
      <c r="E25" s="26">
        <v>1999</v>
      </c>
      <c r="F25" s="26"/>
      <c r="G25" s="26"/>
      <c r="H25" s="26"/>
      <c r="I25" s="26"/>
      <c r="J25" s="26"/>
      <c r="K25" s="26"/>
      <c r="L25" s="26"/>
      <c r="M25" s="26"/>
      <c r="N25" s="26">
        <v>5</v>
      </c>
      <c r="O25" s="14">
        <f t="shared" si="0"/>
        <v>5</v>
      </c>
    </row>
    <row r="26" spans="1:15" ht="12.75">
      <c r="A26" s="12" t="s">
        <v>91</v>
      </c>
      <c r="B26" s="13" t="s">
        <v>559</v>
      </c>
      <c r="C26" s="13" t="s">
        <v>284</v>
      </c>
      <c r="D26" s="18" t="s">
        <v>183</v>
      </c>
      <c r="E26" s="17">
        <v>1999</v>
      </c>
      <c r="F26" s="26"/>
      <c r="G26" s="26"/>
      <c r="H26" s="26"/>
      <c r="I26" s="13"/>
      <c r="J26" s="26"/>
      <c r="K26" s="26">
        <v>5</v>
      </c>
      <c r="L26" s="26"/>
      <c r="M26" s="26"/>
      <c r="N26" s="26"/>
      <c r="O26" s="14">
        <f t="shared" si="0"/>
        <v>5</v>
      </c>
    </row>
    <row r="27" spans="1:15" ht="12.75">
      <c r="A27" s="12" t="s">
        <v>97</v>
      </c>
      <c r="B27" s="13" t="s">
        <v>571</v>
      </c>
      <c r="C27" s="13" t="s">
        <v>19</v>
      </c>
      <c r="D27" s="18" t="s">
        <v>153</v>
      </c>
      <c r="E27" s="17">
        <v>2000</v>
      </c>
      <c r="F27" s="26">
        <v>5</v>
      </c>
      <c r="G27" s="26"/>
      <c r="H27" s="26"/>
      <c r="I27" s="26"/>
      <c r="J27" s="26"/>
      <c r="K27" s="26"/>
      <c r="L27" s="26"/>
      <c r="M27" s="26"/>
      <c r="N27" s="26"/>
      <c r="O27" s="14">
        <f t="shared" si="0"/>
        <v>5</v>
      </c>
    </row>
    <row r="28" spans="1:15" ht="12.75">
      <c r="A28" s="12" t="s">
        <v>100</v>
      </c>
      <c r="B28" s="13" t="s">
        <v>572</v>
      </c>
      <c r="C28" s="13" t="s">
        <v>573</v>
      </c>
      <c r="D28" s="18" t="s">
        <v>149</v>
      </c>
      <c r="E28" s="17">
        <v>1999</v>
      </c>
      <c r="F28" s="26"/>
      <c r="G28" s="26"/>
      <c r="H28" s="26"/>
      <c r="I28" s="26"/>
      <c r="J28" s="26"/>
      <c r="K28" s="26"/>
      <c r="L28" s="26">
        <v>5</v>
      </c>
      <c r="M28" s="26"/>
      <c r="N28" s="26"/>
      <c r="O28" s="14">
        <f t="shared" si="0"/>
        <v>5</v>
      </c>
    </row>
    <row r="29" spans="1:15" ht="12.75">
      <c r="A29" s="12" t="s">
        <v>104</v>
      </c>
      <c r="B29" s="13" t="s">
        <v>574</v>
      </c>
      <c r="C29" s="13" t="s">
        <v>280</v>
      </c>
      <c r="D29" s="18" t="s">
        <v>147</v>
      </c>
      <c r="E29" s="17">
        <v>2000</v>
      </c>
      <c r="F29" s="26"/>
      <c r="G29" s="26"/>
      <c r="H29" s="26">
        <v>4</v>
      </c>
      <c r="I29" s="56"/>
      <c r="J29" s="56"/>
      <c r="K29" s="56"/>
      <c r="L29" s="56"/>
      <c r="M29" s="56"/>
      <c r="N29" s="56"/>
      <c r="O29" s="14">
        <f t="shared" si="0"/>
        <v>4</v>
      </c>
    </row>
    <row r="30" spans="1:15" ht="12.75">
      <c r="A30" s="12" t="s">
        <v>106</v>
      </c>
      <c r="B30" s="24" t="s">
        <v>575</v>
      </c>
      <c r="C30" s="24" t="s">
        <v>278</v>
      </c>
      <c r="D30" s="25" t="s">
        <v>108</v>
      </c>
      <c r="E30" s="26">
        <v>1999</v>
      </c>
      <c r="F30" s="26"/>
      <c r="G30" s="26"/>
      <c r="H30" s="26"/>
      <c r="I30" s="26"/>
      <c r="J30" s="26"/>
      <c r="K30" s="26"/>
      <c r="L30" s="26"/>
      <c r="M30" s="26"/>
      <c r="N30" s="26">
        <v>4</v>
      </c>
      <c r="O30" s="14">
        <f t="shared" si="0"/>
        <v>4</v>
      </c>
    </row>
    <row r="31" spans="1:15" ht="12.75">
      <c r="A31" s="12" t="s">
        <v>109</v>
      </c>
      <c r="B31" s="13" t="s">
        <v>576</v>
      </c>
      <c r="C31" s="13" t="s">
        <v>380</v>
      </c>
      <c r="D31" s="18" t="s">
        <v>183</v>
      </c>
      <c r="E31" s="17">
        <v>1999</v>
      </c>
      <c r="F31" s="56"/>
      <c r="G31" s="56"/>
      <c r="H31" s="56"/>
      <c r="I31" s="56"/>
      <c r="J31" s="56"/>
      <c r="K31" s="56">
        <v>4</v>
      </c>
      <c r="L31" s="56"/>
      <c r="M31" s="56"/>
      <c r="N31" s="56"/>
      <c r="O31" s="14">
        <f t="shared" si="0"/>
        <v>4</v>
      </c>
    </row>
    <row r="32" spans="1:15" ht="12.75">
      <c r="A32" s="12" t="s">
        <v>113</v>
      </c>
      <c r="B32" s="13" t="s">
        <v>577</v>
      </c>
      <c r="C32" s="13" t="s">
        <v>380</v>
      </c>
      <c r="D32" s="18"/>
      <c r="E32" s="17">
        <v>2000</v>
      </c>
      <c r="F32" s="26"/>
      <c r="G32" s="26"/>
      <c r="H32" s="26"/>
      <c r="I32" s="26"/>
      <c r="J32" s="26"/>
      <c r="K32" s="26"/>
      <c r="L32" s="26">
        <v>4</v>
      </c>
      <c r="M32" s="26"/>
      <c r="N32" s="26"/>
      <c r="O32" s="14">
        <f t="shared" si="0"/>
        <v>4</v>
      </c>
    </row>
    <row r="33" spans="1:15" ht="12.75">
      <c r="A33" s="12" t="s">
        <v>116</v>
      </c>
      <c r="B33" s="24" t="s">
        <v>578</v>
      </c>
      <c r="C33" s="24" t="s">
        <v>69</v>
      </c>
      <c r="D33" s="25" t="s">
        <v>152</v>
      </c>
      <c r="E33" s="26">
        <v>1999</v>
      </c>
      <c r="F33" s="26">
        <v>4</v>
      </c>
      <c r="G33" s="26"/>
      <c r="H33" s="26"/>
      <c r="I33" s="26"/>
      <c r="J33" s="26"/>
      <c r="K33" s="26"/>
      <c r="L33" s="26"/>
      <c r="M33" s="26"/>
      <c r="N33" s="26"/>
      <c r="O33" s="14">
        <f t="shared" si="0"/>
        <v>4</v>
      </c>
    </row>
    <row r="34" spans="1:15" ht="12.75">
      <c r="A34" s="12" t="s">
        <v>118</v>
      </c>
      <c r="B34" s="13" t="s">
        <v>579</v>
      </c>
      <c r="C34" s="13" t="s">
        <v>58</v>
      </c>
      <c r="D34" s="18" t="s">
        <v>163</v>
      </c>
      <c r="E34" s="17">
        <v>2000</v>
      </c>
      <c r="F34" s="26"/>
      <c r="G34" s="26">
        <v>3</v>
      </c>
      <c r="H34" s="26"/>
      <c r="I34" s="26"/>
      <c r="J34" s="26"/>
      <c r="K34" s="26"/>
      <c r="L34" s="26"/>
      <c r="M34" s="26"/>
      <c r="N34" s="26"/>
      <c r="O34" s="14">
        <f t="shared" si="0"/>
        <v>3</v>
      </c>
    </row>
    <row r="35" spans="1:15" ht="12.75">
      <c r="A35" s="12" t="s">
        <v>119</v>
      </c>
      <c r="B35" s="24" t="s">
        <v>580</v>
      </c>
      <c r="C35" s="24" t="s">
        <v>76</v>
      </c>
      <c r="D35" s="24"/>
      <c r="E35" s="26"/>
      <c r="F35" s="26"/>
      <c r="G35" s="26"/>
      <c r="H35" s="26"/>
      <c r="I35" s="26"/>
      <c r="J35" s="26"/>
      <c r="K35" s="26"/>
      <c r="L35" s="26"/>
      <c r="M35" s="26">
        <v>3</v>
      </c>
      <c r="N35" s="26"/>
      <c r="O35" s="14">
        <f t="shared" si="0"/>
        <v>3</v>
      </c>
    </row>
    <row r="36" spans="1:15" ht="12.75">
      <c r="A36" s="12" t="s">
        <v>121</v>
      </c>
      <c r="B36" s="13" t="s">
        <v>98</v>
      </c>
      <c r="C36" s="13" t="s">
        <v>556</v>
      </c>
      <c r="D36" s="18" t="s">
        <v>183</v>
      </c>
      <c r="E36" s="17">
        <v>1999</v>
      </c>
      <c r="F36" s="26"/>
      <c r="G36" s="26"/>
      <c r="H36" s="26"/>
      <c r="I36" s="13"/>
      <c r="J36" s="26"/>
      <c r="K36" s="26">
        <v>3</v>
      </c>
      <c r="L36" s="26"/>
      <c r="M36" s="26"/>
      <c r="N36" s="26"/>
      <c r="O36" s="14">
        <f t="shared" si="0"/>
        <v>3</v>
      </c>
    </row>
    <row r="37" spans="1:15" ht="12.75">
      <c r="A37" s="12" t="s">
        <v>124</v>
      </c>
      <c r="B37" s="13" t="s">
        <v>581</v>
      </c>
      <c r="C37" s="13" t="s">
        <v>38</v>
      </c>
      <c r="D37" s="18" t="s">
        <v>162</v>
      </c>
      <c r="E37" s="17">
        <v>1999</v>
      </c>
      <c r="F37" s="26">
        <v>2</v>
      </c>
      <c r="G37" s="26"/>
      <c r="H37" s="26"/>
      <c r="I37" s="26"/>
      <c r="J37" s="26"/>
      <c r="K37" s="26"/>
      <c r="L37" s="26"/>
      <c r="M37" s="26"/>
      <c r="N37" s="26"/>
      <c r="O37" s="14">
        <f t="shared" si="0"/>
        <v>2</v>
      </c>
    </row>
    <row r="38" spans="1:15" ht="12.75">
      <c r="A38" s="12" t="s">
        <v>127</v>
      </c>
      <c r="B38" s="24" t="s">
        <v>582</v>
      </c>
      <c r="C38" s="24" t="s">
        <v>117</v>
      </c>
      <c r="D38" s="49" t="s">
        <v>108</v>
      </c>
      <c r="E38" s="26">
        <v>2000</v>
      </c>
      <c r="F38" s="26"/>
      <c r="G38" s="26"/>
      <c r="H38" s="26"/>
      <c r="I38" s="26"/>
      <c r="J38" s="26"/>
      <c r="K38" s="26"/>
      <c r="L38" s="26"/>
      <c r="M38" s="26"/>
      <c r="N38" s="26">
        <v>2</v>
      </c>
      <c r="O38" s="14">
        <f t="shared" si="0"/>
        <v>2</v>
      </c>
    </row>
    <row r="39" spans="1:15" ht="12.75">
      <c r="A39" s="12" t="s">
        <v>129</v>
      </c>
      <c r="B39" s="13" t="s">
        <v>583</v>
      </c>
      <c r="C39" s="13" t="s">
        <v>569</v>
      </c>
      <c r="D39" s="18" t="s">
        <v>170</v>
      </c>
      <c r="E39" s="17">
        <v>1999</v>
      </c>
      <c r="F39" s="26"/>
      <c r="G39" s="26">
        <v>2</v>
      </c>
      <c r="H39" s="26"/>
      <c r="I39" s="26"/>
      <c r="J39" s="26"/>
      <c r="K39" s="26"/>
      <c r="L39" s="26"/>
      <c r="M39" s="26"/>
      <c r="N39" s="26"/>
      <c r="O39" s="14">
        <f t="shared" si="0"/>
        <v>2</v>
      </c>
    </row>
    <row r="40" spans="1:15" ht="12.75">
      <c r="A40" s="12" t="s">
        <v>131</v>
      </c>
      <c r="B40" s="13" t="s">
        <v>584</v>
      </c>
      <c r="C40" s="18" t="s">
        <v>476</v>
      </c>
      <c r="D40" s="18" t="s">
        <v>45</v>
      </c>
      <c r="E40" s="17">
        <v>1999</v>
      </c>
      <c r="F40" s="26"/>
      <c r="G40" s="26"/>
      <c r="H40" s="26"/>
      <c r="I40" s="26">
        <v>2</v>
      </c>
      <c r="J40" s="26"/>
      <c r="K40" s="26"/>
      <c r="L40" s="26"/>
      <c r="M40" s="26"/>
      <c r="N40" s="26"/>
      <c r="O40" s="14">
        <f t="shared" si="0"/>
        <v>2</v>
      </c>
    </row>
    <row r="41" spans="1:14" ht="12.75">
      <c r="A41" s="45"/>
      <c r="B41" s="46"/>
      <c r="C41" s="46"/>
      <c r="D41" s="46"/>
      <c r="E41" s="48"/>
      <c r="F41" s="48"/>
      <c r="G41" s="48"/>
      <c r="H41" s="48"/>
      <c r="I41" s="48"/>
      <c r="J41" s="48"/>
      <c r="K41" s="48"/>
      <c r="L41" s="48"/>
      <c r="M41" s="48"/>
      <c r="N41" s="48"/>
    </row>
    <row r="42" spans="1:14" ht="12.75">
      <c r="A42" s="45"/>
      <c r="B42" s="46"/>
      <c r="C42" s="46"/>
      <c r="D42" s="52"/>
      <c r="E42" s="48"/>
      <c r="F42" s="48"/>
      <c r="G42" s="48"/>
      <c r="H42" s="48"/>
      <c r="I42" s="48"/>
      <c r="J42" s="48"/>
      <c r="K42" s="48"/>
      <c r="L42" s="48"/>
      <c r="M42" s="48"/>
      <c r="N42" s="48"/>
    </row>
    <row r="43" spans="1:14" ht="12.75">
      <c r="A43" s="45"/>
      <c r="B43" s="46"/>
      <c r="C43" s="46"/>
      <c r="D43" t="s">
        <v>147</v>
      </c>
      <c r="E43" s="48">
        <f>O4+O5+O6+O9+O12+O25+O29</f>
        <v>199</v>
      </c>
      <c r="F43" s="48"/>
      <c r="G43" s="48"/>
      <c r="H43" s="48"/>
      <c r="I43" s="48"/>
      <c r="J43" s="48"/>
      <c r="K43" s="48"/>
      <c r="L43" s="48"/>
      <c r="M43" s="48"/>
      <c r="N43" s="48"/>
    </row>
    <row r="44" spans="1:14" ht="12.75">
      <c r="A44" s="45"/>
      <c r="B44" s="46"/>
      <c r="C44" s="46"/>
      <c r="D44" s="2" t="s">
        <v>26</v>
      </c>
      <c r="E44" s="48">
        <v>122</v>
      </c>
      <c r="F44" s="48"/>
      <c r="G44" s="48"/>
      <c r="H44" s="48"/>
      <c r="I44" s="48"/>
      <c r="J44" s="48"/>
      <c r="K44" s="48"/>
      <c r="L44" s="48"/>
      <c r="M44" s="48"/>
      <c r="N44" s="48"/>
    </row>
    <row r="45" spans="1:14" ht="12.75">
      <c r="A45" s="45"/>
      <c r="B45" s="46"/>
      <c r="C45" s="46"/>
      <c r="D45" s="2" t="s">
        <v>49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</row>
    <row r="46" spans="1:14" ht="12.75">
      <c r="A46" s="45"/>
      <c r="B46" s="46"/>
      <c r="C46" s="46"/>
      <c r="D46" s="2" t="s">
        <v>73</v>
      </c>
      <c r="E46" s="48">
        <v>42</v>
      </c>
      <c r="F46" s="48"/>
      <c r="G46" s="48"/>
      <c r="H46" s="48"/>
      <c r="I46" s="48"/>
      <c r="J46" s="48"/>
      <c r="K46" s="48"/>
      <c r="L46" s="48"/>
      <c r="M46" s="48"/>
      <c r="N46" s="48"/>
    </row>
    <row r="47" spans="1:14" ht="12.75">
      <c r="A47" s="45"/>
      <c r="B47" s="46"/>
      <c r="C47" s="46"/>
      <c r="D47" t="s">
        <v>148</v>
      </c>
      <c r="E47" s="48">
        <v>16</v>
      </c>
      <c r="F47" s="48"/>
      <c r="G47" s="48"/>
      <c r="H47" s="48"/>
      <c r="I47" s="48"/>
      <c r="J47" s="48"/>
      <c r="K47" s="48"/>
      <c r="L47" s="48"/>
      <c r="M47" s="48"/>
      <c r="N47" s="48"/>
    </row>
    <row r="48" spans="1:14" ht="12.75">
      <c r="A48" s="45"/>
      <c r="B48" s="46"/>
      <c r="C48" s="46"/>
      <c r="D48" t="s">
        <v>149</v>
      </c>
      <c r="E48" s="48">
        <v>5</v>
      </c>
      <c r="F48" s="48"/>
      <c r="G48" s="48"/>
      <c r="H48" s="48"/>
      <c r="I48" s="48"/>
      <c r="J48" s="48"/>
      <c r="K48" s="48"/>
      <c r="L48" s="48"/>
      <c r="M48" s="48"/>
      <c r="N48" s="48"/>
    </row>
    <row r="49" spans="1:14" ht="12.75">
      <c r="A49" s="45"/>
      <c r="B49" s="46"/>
      <c r="C49" s="46"/>
      <c r="D49" s="2" t="s">
        <v>93</v>
      </c>
      <c r="E49" s="48">
        <v>10</v>
      </c>
      <c r="F49" s="48"/>
      <c r="G49" s="48"/>
      <c r="H49" s="48"/>
      <c r="I49" s="48"/>
      <c r="J49" s="48"/>
      <c r="K49" s="48"/>
      <c r="L49" s="48"/>
      <c r="M49" s="48"/>
      <c r="N49" s="48"/>
    </row>
    <row r="50" spans="1:5" ht="12.75">
      <c r="A50" s="45"/>
      <c r="B50" s="46"/>
      <c r="C50" s="46"/>
      <c r="D50" t="s">
        <v>150</v>
      </c>
      <c r="E50" s="48"/>
    </row>
    <row r="51" spans="1:5" ht="12.75">
      <c r="A51" s="45"/>
      <c r="B51" s="46"/>
      <c r="C51" s="46"/>
      <c r="D51" t="s">
        <v>151</v>
      </c>
      <c r="E51" s="48"/>
    </row>
    <row r="52" spans="1:5" ht="12.75">
      <c r="A52" s="45"/>
      <c r="B52" s="46"/>
      <c r="C52" s="46"/>
      <c r="D52" t="s">
        <v>152</v>
      </c>
      <c r="E52" s="48">
        <v>13</v>
      </c>
    </row>
    <row r="53" spans="1:5" ht="12.75">
      <c r="A53" s="45"/>
      <c r="B53" s="46"/>
      <c r="C53" s="46"/>
      <c r="D53" s="2" t="s">
        <v>153</v>
      </c>
      <c r="E53" s="48"/>
    </row>
    <row r="54" spans="1:5" ht="12.75">
      <c r="A54" s="45"/>
      <c r="B54" s="46"/>
      <c r="C54" s="46"/>
      <c r="D54" s="2" t="s">
        <v>154</v>
      </c>
      <c r="E54" s="48"/>
    </row>
    <row r="55" spans="1:5" ht="12.75">
      <c r="A55" s="45"/>
      <c r="B55" s="46"/>
      <c r="C55" s="46"/>
      <c r="D55" s="2" t="s">
        <v>155</v>
      </c>
      <c r="E55" s="48"/>
    </row>
    <row r="56" spans="1:5" ht="12.75">
      <c r="A56" s="45"/>
      <c r="B56" s="46"/>
      <c r="C56" s="46"/>
      <c r="D56" s="2" t="s">
        <v>156</v>
      </c>
      <c r="E56" s="48"/>
    </row>
    <row r="57" spans="1:5" ht="12.75">
      <c r="A57" s="45"/>
      <c r="B57" s="46"/>
      <c r="C57" s="46"/>
      <c r="D57" s="32" t="s">
        <v>157</v>
      </c>
      <c r="E57" s="48"/>
    </row>
    <row r="58" spans="1:5" ht="12.75">
      <c r="A58" s="45"/>
      <c r="B58" s="46"/>
      <c r="C58" s="46"/>
      <c r="D58" s="32" t="s">
        <v>158</v>
      </c>
      <c r="E58" s="48"/>
    </row>
    <row r="59" spans="1:5" ht="12.75">
      <c r="A59" s="45"/>
      <c r="B59" s="46"/>
      <c r="C59" s="46"/>
      <c r="D59" s="32" t="s">
        <v>159</v>
      </c>
      <c r="E59" s="48"/>
    </row>
    <row r="60" spans="1:5" ht="12.75">
      <c r="A60" s="45"/>
      <c r="B60" s="46"/>
      <c r="C60" s="46"/>
      <c r="D60" s="2" t="s">
        <v>160</v>
      </c>
      <c r="E60" s="48"/>
    </row>
    <row r="61" spans="1:5" ht="12.75">
      <c r="A61" s="45"/>
      <c r="B61" s="46"/>
      <c r="C61" s="46"/>
      <c r="D61" s="2" t="s">
        <v>161</v>
      </c>
      <c r="E61" s="48"/>
    </row>
    <row r="62" spans="1:5" ht="12.75">
      <c r="A62" s="45"/>
      <c r="B62" s="46"/>
      <c r="C62" s="46"/>
      <c r="D62" t="s">
        <v>162</v>
      </c>
      <c r="E62" s="48">
        <v>8</v>
      </c>
    </row>
    <row r="63" spans="1:5" ht="12.75">
      <c r="A63" s="45"/>
      <c r="B63" s="46"/>
      <c r="C63" s="46"/>
      <c r="D63" t="s">
        <v>163</v>
      </c>
      <c r="E63" s="48">
        <v>19</v>
      </c>
    </row>
    <row r="64" spans="1:5" ht="12.75">
      <c r="A64" s="45"/>
      <c r="B64" s="46"/>
      <c r="C64" s="46"/>
      <c r="D64" s="32" t="s">
        <v>103</v>
      </c>
      <c r="E64" s="48">
        <v>11</v>
      </c>
    </row>
    <row r="65" spans="1:5" ht="12.75">
      <c r="A65" s="45"/>
      <c r="B65" s="46"/>
      <c r="C65" s="46"/>
      <c r="D65" s="2" t="s">
        <v>45</v>
      </c>
      <c r="E65" s="48">
        <v>1</v>
      </c>
    </row>
    <row r="66" spans="1:5" ht="12.75">
      <c r="A66" s="45"/>
      <c r="B66" s="46"/>
      <c r="C66" s="46"/>
      <c r="D66" s="2" t="s">
        <v>164</v>
      </c>
      <c r="E66" s="48"/>
    </row>
    <row r="67" spans="1:5" ht="12.75">
      <c r="A67" s="45"/>
      <c r="B67" s="46"/>
      <c r="C67" s="46"/>
      <c r="D67" s="2" t="s">
        <v>165</v>
      </c>
      <c r="E67" s="48"/>
    </row>
    <row r="68" spans="1:5" ht="12.75">
      <c r="A68" s="45"/>
      <c r="B68" s="46"/>
      <c r="C68" s="46"/>
      <c r="D68" s="2" t="s">
        <v>166</v>
      </c>
      <c r="E68" s="48">
        <v>14</v>
      </c>
    </row>
    <row r="69" spans="1:5" ht="12.75">
      <c r="A69" s="45"/>
      <c r="B69" s="46"/>
      <c r="C69" s="46"/>
      <c r="D69" s="2" t="s">
        <v>167</v>
      </c>
      <c r="E69" s="48"/>
    </row>
    <row r="70" spans="1:5" ht="12.75">
      <c r="A70" s="45"/>
      <c r="B70" s="46"/>
      <c r="C70" s="46"/>
      <c r="D70" s="2" t="s">
        <v>168</v>
      </c>
      <c r="E70" s="48"/>
    </row>
    <row r="71" spans="1:5" ht="12.75">
      <c r="A71" s="45"/>
      <c r="B71" s="46"/>
      <c r="C71" s="46"/>
      <c r="D71" s="32" t="s">
        <v>169</v>
      </c>
      <c r="E71" s="48">
        <v>6</v>
      </c>
    </row>
    <row r="72" spans="1:5" ht="12.75">
      <c r="A72" s="45"/>
      <c r="B72" s="46"/>
      <c r="C72" s="46"/>
      <c r="D72" s="2" t="s">
        <v>170</v>
      </c>
      <c r="E72" s="48">
        <v>2</v>
      </c>
    </row>
    <row r="73" spans="1:5" ht="12.75">
      <c r="A73" s="45"/>
      <c r="B73" s="46"/>
      <c r="C73" s="46"/>
      <c r="D73" s="32" t="s">
        <v>171</v>
      </c>
      <c r="E73" s="48"/>
    </row>
    <row r="74" spans="1:5" ht="12.75">
      <c r="A74" s="45"/>
      <c r="B74" s="46"/>
      <c r="C74" s="46"/>
      <c r="D74" s="2" t="s">
        <v>172</v>
      </c>
      <c r="E74" s="48"/>
    </row>
    <row r="75" spans="1:5" ht="12.75">
      <c r="A75" s="45"/>
      <c r="B75" s="46"/>
      <c r="C75" s="46"/>
      <c r="D75" s="32" t="s">
        <v>66</v>
      </c>
      <c r="E75" s="48"/>
    </row>
    <row r="76" spans="1:5" ht="12.75">
      <c r="A76" s="45"/>
      <c r="B76" s="46"/>
      <c r="C76" s="46"/>
      <c r="D76" s="32" t="s">
        <v>173</v>
      </c>
      <c r="E76" s="48"/>
    </row>
    <row r="77" spans="1:5" ht="12.75">
      <c r="A77" s="45"/>
      <c r="B77" s="46"/>
      <c r="C77" s="46"/>
      <c r="D77" s="2" t="s">
        <v>174</v>
      </c>
      <c r="E77" s="48"/>
    </row>
    <row r="78" spans="1:5" ht="12.75">
      <c r="A78" s="45"/>
      <c r="B78" s="46"/>
      <c r="C78" s="46"/>
      <c r="D78" s="32" t="s">
        <v>175</v>
      </c>
      <c r="E78" s="48"/>
    </row>
    <row r="79" spans="1:5" ht="12.75">
      <c r="A79" s="45"/>
      <c r="B79" s="46"/>
      <c r="C79" s="46"/>
      <c r="D79" s="2" t="s">
        <v>176</v>
      </c>
      <c r="E79" s="48"/>
    </row>
    <row r="80" spans="1:5" ht="12.75">
      <c r="A80" s="45"/>
      <c r="B80" s="46"/>
      <c r="C80" s="46"/>
      <c r="D80" s="2" t="s">
        <v>177</v>
      </c>
      <c r="E80" s="48"/>
    </row>
    <row r="81" spans="1:5" ht="12.75">
      <c r="A81" s="45"/>
      <c r="B81" s="46"/>
      <c r="C81" s="46"/>
      <c r="D81" s="32" t="s">
        <v>178</v>
      </c>
      <c r="E81" s="48"/>
    </row>
    <row r="82" spans="1:5" ht="12.75">
      <c r="A82" s="45"/>
      <c r="B82" s="46"/>
      <c r="C82" s="46"/>
      <c r="D82" s="2" t="s">
        <v>179</v>
      </c>
      <c r="E82" s="48"/>
    </row>
    <row r="83" spans="1:5" ht="12.75">
      <c r="A83" s="45"/>
      <c r="B83" s="46"/>
      <c r="C83" s="46"/>
      <c r="D83" s="2" t="s">
        <v>180</v>
      </c>
      <c r="E83" s="48"/>
    </row>
    <row r="84" spans="1:5" ht="12.75">
      <c r="A84" s="45"/>
      <c r="B84" s="46"/>
      <c r="C84" s="46"/>
      <c r="D84" t="s">
        <v>181</v>
      </c>
      <c r="E84" s="48"/>
    </row>
    <row r="85" spans="1:5" ht="12.75">
      <c r="A85" s="45"/>
      <c r="B85" s="46"/>
      <c r="C85" s="46"/>
      <c r="D85" s="32" t="s">
        <v>182</v>
      </c>
      <c r="E85" s="48"/>
    </row>
    <row r="86" spans="1:5" ht="12.75">
      <c r="A86" s="45"/>
      <c r="B86" s="46"/>
      <c r="C86" s="46"/>
      <c r="D86" s="32" t="s">
        <v>183</v>
      </c>
      <c r="E86" s="48">
        <v>12</v>
      </c>
    </row>
    <row r="87" spans="1:5" ht="12.75">
      <c r="A87" s="45"/>
      <c r="B87" s="46"/>
      <c r="C87" s="46"/>
      <c r="D87" s="2" t="s">
        <v>184</v>
      </c>
      <c r="E87" s="48">
        <v>9</v>
      </c>
    </row>
    <row r="88" spans="1:5" ht="12.75">
      <c r="A88" s="45"/>
      <c r="B88" s="46"/>
      <c r="C88" s="46"/>
      <c r="D88" s="32" t="s">
        <v>185</v>
      </c>
      <c r="E88" s="48"/>
    </row>
    <row r="89" spans="1:5" ht="12.75">
      <c r="A89" s="45"/>
      <c r="B89" s="46"/>
      <c r="C89" s="46"/>
      <c r="D89" s="52" t="s">
        <v>557</v>
      </c>
      <c r="E89" s="48">
        <v>14</v>
      </c>
    </row>
    <row r="90" spans="1:5" ht="12.75">
      <c r="A90" s="45"/>
      <c r="B90" s="46"/>
      <c r="C90" s="46"/>
      <c r="D90" s="52"/>
      <c r="E90" s="48"/>
    </row>
    <row r="91" spans="1:5" ht="12.75">
      <c r="A91" s="45"/>
      <c r="B91" s="46"/>
      <c r="C91" s="46"/>
      <c r="D91" s="52"/>
      <c r="E91" s="48"/>
    </row>
    <row r="92" spans="1:5" ht="12.75">
      <c r="A92" s="45"/>
      <c r="B92" s="46"/>
      <c r="C92" s="46"/>
      <c r="D92" s="52"/>
      <c r="E92" s="48"/>
    </row>
    <row r="93" spans="1:5" ht="12.75">
      <c r="A93" s="45"/>
      <c r="B93" s="46"/>
      <c r="C93" s="46"/>
      <c r="D93" s="52"/>
      <c r="E93" s="48"/>
    </row>
    <row r="94" spans="1:5" ht="12.75">
      <c r="A94" s="45"/>
      <c r="B94" s="46"/>
      <c r="C94" s="46"/>
      <c r="D94" s="52"/>
      <c r="E94" s="48"/>
    </row>
    <row r="95" spans="1:5" ht="12.75">
      <c r="A95" s="45"/>
      <c r="B95" s="46"/>
      <c r="C95" s="46"/>
      <c r="D95" s="52"/>
      <c r="E95" s="48"/>
    </row>
    <row r="96" spans="1:5" ht="12.75">
      <c r="A96" s="45"/>
      <c r="B96" s="46"/>
      <c r="C96" s="46"/>
      <c r="D96" s="52"/>
      <c r="E96" s="48"/>
    </row>
    <row r="97" spans="1:5" ht="12.75">
      <c r="A97" s="45"/>
      <c r="B97" s="46"/>
      <c r="C97" s="46"/>
      <c r="D97" s="52"/>
      <c r="E97" s="48"/>
    </row>
    <row r="98" spans="1:5" ht="12.75">
      <c r="A98" s="45"/>
      <c r="B98" s="46"/>
      <c r="C98" s="46"/>
      <c r="D98" s="52"/>
      <c r="E98" s="48"/>
    </row>
    <row r="99" spans="1:5" ht="12.75">
      <c r="A99" s="45"/>
      <c r="B99" s="46"/>
      <c r="C99" s="46"/>
      <c r="D99" s="52"/>
      <c r="E99" s="48"/>
    </row>
    <row r="100" spans="1:5" ht="12.75">
      <c r="A100" s="45"/>
      <c r="B100" s="46"/>
      <c r="C100" s="46"/>
      <c r="D100" s="52"/>
      <c r="E100" s="48"/>
    </row>
    <row r="101" spans="1:5" ht="12.75">
      <c r="A101" s="45"/>
      <c r="B101" s="46"/>
      <c r="C101" s="46"/>
      <c r="D101" s="52"/>
      <c r="E101" s="48"/>
    </row>
    <row r="102" spans="1:5" ht="12.75">
      <c r="A102" s="45"/>
      <c r="B102" s="46"/>
      <c r="C102" s="46"/>
      <c r="D102" s="52"/>
      <c r="E102" s="48"/>
    </row>
    <row r="103" spans="1:5" ht="12.75">
      <c r="A103" s="45"/>
      <c r="B103" s="46"/>
      <c r="C103" s="46"/>
      <c r="D103" s="52"/>
      <c r="E103" s="48"/>
    </row>
    <row r="104" spans="1:5" ht="12.75">
      <c r="A104" s="45"/>
      <c r="B104" s="46"/>
      <c r="C104" s="46"/>
      <c r="D104" s="52"/>
      <c r="E104" s="48"/>
    </row>
    <row r="105" spans="1:5" ht="12.75">
      <c r="A105" s="45"/>
      <c r="B105" s="46"/>
      <c r="C105" s="46"/>
      <c r="D105" s="52"/>
      <c r="E105" s="48"/>
    </row>
    <row r="106" spans="1:5" ht="12.75">
      <c r="A106" s="45"/>
      <c r="B106" s="46"/>
      <c r="C106" s="46"/>
      <c r="D106" s="52"/>
      <c r="E106" s="48"/>
    </row>
    <row r="107" spans="1:5" ht="12.75">
      <c r="A107" s="45"/>
      <c r="B107" s="46"/>
      <c r="C107" s="46"/>
      <c r="D107" s="52"/>
      <c r="E107" s="48"/>
    </row>
    <row r="108" spans="1:5" ht="12.75">
      <c r="A108" s="45"/>
      <c r="B108" s="46"/>
      <c r="C108" s="46"/>
      <c r="D108" s="52"/>
      <c r="E108" s="48"/>
    </row>
    <row r="109" spans="1:5" ht="12.75">
      <c r="A109" s="45"/>
      <c r="B109" s="46"/>
      <c r="C109" s="46"/>
      <c r="D109" s="52"/>
      <c r="E109" s="48"/>
    </row>
    <row r="110" spans="1:5" ht="12.75">
      <c r="A110" s="45"/>
      <c r="B110" s="46"/>
      <c r="C110" s="46"/>
      <c r="D110" s="52"/>
      <c r="E110" s="48"/>
    </row>
  </sheetData>
  <sheetProtection/>
  <mergeCells count="1">
    <mergeCell ref="A1:O1"/>
  </mergeCells>
  <printOptions/>
  <pageMargins left="0.45" right="0.5298611111111111" top="1.0527777777777778" bottom="1.0527777777777778" header="0.5118055555555556" footer="0.5118055555555556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muskova</dc:creator>
  <cp:keywords/>
  <dc:description/>
  <cp:lastModifiedBy>ZCU Plzen</cp:lastModifiedBy>
  <dcterms:created xsi:type="dcterms:W3CDTF">2014-10-20T18:57:57Z</dcterms:created>
  <dcterms:modified xsi:type="dcterms:W3CDTF">2014-10-20T18:57:57Z</dcterms:modified>
  <cp:category/>
  <cp:version/>
  <cp:contentType/>
  <cp:contentStatus/>
</cp:coreProperties>
</file>